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ada" sheetId="1" r:id="rId1"/>
    <sheet name="Dam Sub 11" sheetId="2" r:id="rId2"/>
    <sheet name="Dam Sub 15" sheetId="3" r:id="rId3"/>
    <sheet name="Cab Sub 10" sheetId="4" r:id="rId4"/>
    <sheet name="Cab Sub 12" sheetId="5" r:id="rId5"/>
    <sheet name="Cab Sub 15" sheetId="6" r:id="rId6"/>
    <sheet name="Institucional" sheetId="7" r:id="rId7"/>
    <sheet name="Puntajes" sheetId="8" state="hidden" r:id="rId8"/>
  </sheets>
  <definedNames>
    <definedName name="_xlnm.Print_Area" localSheetId="3">'Cab Sub 10'!$A$1:$V$35</definedName>
    <definedName name="_xlnm.Print_Area" localSheetId="4">'Cab Sub 12'!$A$1:$V$30</definedName>
    <definedName name="_xlnm.Print_Area" localSheetId="5">'Cab Sub 15'!$A$1:$V$30</definedName>
    <definedName name="_xlnm.Print_Area" localSheetId="1">'Dam Sub 11'!$A$1:$V$20</definedName>
    <definedName name="_xlnm.Print_Area" localSheetId="6">'Institucional'!$A$1:$P$29</definedName>
    <definedName name="_xlnm.Print_Area" localSheetId="0">'Portada'!$B$2:$F$23</definedName>
  </definedNames>
  <calcPr fullCalcOnLoad="1"/>
</workbook>
</file>

<file path=xl/sharedStrings.xml><?xml version="1.0" encoding="utf-8"?>
<sst xmlns="http://schemas.openxmlformats.org/spreadsheetml/2006/main" count="796" uniqueCount="188">
  <si>
    <t>Federación de Tenis de Mesa
de la Ciudad de Buenos Aires y Conurbano</t>
  </si>
  <si>
    <t xml:space="preserve">interescuelas.fetemba.org.ar | Facebook: Circuito Interescuelas </t>
  </si>
  <si>
    <t>Circuito Interescuelas</t>
  </si>
  <si>
    <t>Para aficionados menores (hasta los 15 años inclusive).</t>
  </si>
  <si>
    <t>Temporada 2015</t>
  </si>
  <si>
    <t>- Ranking Individual e Institucional -</t>
  </si>
  <si>
    <r>
      <t>Categorías de damas</t>
    </r>
    <r>
      <rPr>
        <sz val="10"/>
        <rFont val="Arial"/>
        <family val="2"/>
      </rPr>
      <t>: Sub 11, Sub 15.</t>
    </r>
  </si>
  <si>
    <r>
      <t>Categorías de caballeros:</t>
    </r>
    <r>
      <rPr>
        <sz val="10"/>
        <rFont val="Arial"/>
        <family val="2"/>
      </rPr>
      <t xml:space="preserve"> Sub 10, Sub 12, Sub 15.</t>
    </r>
  </si>
  <si>
    <t>Circuito FeTeMBA Interescuelas - Temporada 2015</t>
  </si>
  <si>
    <t>Damas Sub 11</t>
  </si>
  <si>
    <t>Puntaje Total</t>
  </si>
  <si>
    <t>I Torneo</t>
  </si>
  <si>
    <t xml:space="preserve">II Torneo </t>
  </si>
  <si>
    <t>III Torneo</t>
  </si>
  <si>
    <t>IV Torneo</t>
  </si>
  <si>
    <t>V Torneo</t>
  </si>
  <si>
    <t>VI Torneo</t>
  </si>
  <si>
    <t>VII Torneo</t>
  </si>
  <si>
    <t>VIII Torneo</t>
  </si>
  <si>
    <t>FENIX</t>
  </si>
  <si>
    <t>FERRO</t>
  </si>
  <si>
    <t>Nacidas a partir del año 2004</t>
  </si>
  <si>
    <t>Pos</t>
  </si>
  <si>
    <t>Nombre</t>
  </si>
  <si>
    <t>Club</t>
  </si>
  <si>
    <t>Inst</t>
  </si>
  <si>
    <t>Pts</t>
  </si>
  <si>
    <t>Okuyama, Abril</t>
  </si>
  <si>
    <t>Peretz</t>
  </si>
  <si>
    <t>PRZ</t>
  </si>
  <si>
    <t>2º</t>
  </si>
  <si>
    <t>Basma, Candela</t>
  </si>
  <si>
    <t>Cedima</t>
  </si>
  <si>
    <t>CED</t>
  </si>
  <si>
    <t>4F</t>
  </si>
  <si>
    <t>3º</t>
  </si>
  <si>
    <t>Deize Medina, Sheila</t>
  </si>
  <si>
    <t>4º</t>
  </si>
  <si>
    <t>Duran, Candela</t>
  </si>
  <si>
    <t>4Z</t>
  </si>
  <si>
    <t>Rabinowics, Eliana</t>
  </si>
  <si>
    <t>Macabi</t>
  </si>
  <si>
    <t>MAC</t>
  </si>
  <si>
    <t>8F</t>
  </si>
  <si>
    <t>Melone, Luana</t>
  </si>
  <si>
    <t>UGAB</t>
  </si>
  <si>
    <t>-</t>
  </si>
  <si>
    <t>Pozzo Casanave, Morena</t>
  </si>
  <si>
    <t>Int.Caballito</t>
  </si>
  <si>
    <t>ICA</t>
  </si>
  <si>
    <t>Mendez, Maitena</t>
  </si>
  <si>
    <t>LaHuella</t>
  </si>
  <si>
    <t>LHU</t>
  </si>
  <si>
    <t>Lopez, Julieta</t>
  </si>
  <si>
    <t>Int.Cab</t>
  </si>
  <si>
    <t>Aguirre, Pilar</t>
  </si>
  <si>
    <t>Nichia</t>
  </si>
  <si>
    <t>NIC</t>
  </si>
  <si>
    <t>Damas Sub 15</t>
  </si>
  <si>
    <t>Harrods</t>
  </si>
  <si>
    <t>Nacidas a partir del año 2000</t>
  </si>
  <si>
    <t>Clase</t>
  </si>
  <si>
    <t>SIN INSCRIPTAS</t>
  </si>
  <si>
    <t>5º</t>
  </si>
  <si>
    <t>6º</t>
  </si>
  <si>
    <t>7º</t>
  </si>
  <si>
    <t>Caballeros Sub 10</t>
  </si>
  <si>
    <t>Nacidos a partir del año 2005</t>
  </si>
  <si>
    <t>Kang, Joaquin</t>
  </si>
  <si>
    <t>Tresca, Gaston</t>
  </si>
  <si>
    <t>Fenix</t>
  </si>
  <si>
    <t>FEN</t>
  </si>
  <si>
    <t>Gonzalez, Bautista</t>
  </si>
  <si>
    <t>Geba</t>
  </si>
  <si>
    <t>GEBA</t>
  </si>
  <si>
    <t>Candela, Juan</t>
  </si>
  <si>
    <t>RIO</t>
  </si>
  <si>
    <t>Lori, Hikaru</t>
  </si>
  <si>
    <t>25 de Mayo</t>
  </si>
  <si>
    <t>25M</t>
  </si>
  <si>
    <t>Beltran, Santiago</t>
  </si>
  <si>
    <t>Alvear</t>
  </si>
  <si>
    <t>ALV</t>
  </si>
  <si>
    <t>Okuyama, Matias</t>
  </si>
  <si>
    <t>Paradera, Nicolas</t>
  </si>
  <si>
    <t>16F</t>
  </si>
  <si>
    <t>Rozemblum, Ezequiel</t>
  </si>
  <si>
    <t>32F</t>
  </si>
  <si>
    <t>Morales, Agustin</t>
  </si>
  <si>
    <t>X</t>
  </si>
  <si>
    <t>Carucci, Bautista</t>
  </si>
  <si>
    <t xml:space="preserve">Florio, Dante </t>
  </si>
  <si>
    <t>Alvarez Aran, Joaquin</t>
  </si>
  <si>
    <t>Ferro</t>
  </si>
  <si>
    <t>FCO</t>
  </si>
  <si>
    <t>Blankleder, Jonathan</t>
  </si>
  <si>
    <t>La Huella</t>
  </si>
  <si>
    <t>Mielnik, Angelo</t>
  </si>
  <si>
    <t>Violante Gimenez, Franco</t>
  </si>
  <si>
    <t>Mailhe Tuñas, Leon</t>
  </si>
  <si>
    <t>Nuñez Rimedio, Matias</t>
  </si>
  <si>
    <t>Inst.Cia.Maria</t>
  </si>
  <si>
    <t>ICM</t>
  </si>
  <si>
    <t>Bandunciel, Pablo</t>
  </si>
  <si>
    <t>Solla, Enzo</t>
  </si>
  <si>
    <t>Vte. Lopez</t>
  </si>
  <si>
    <t>MVL</t>
  </si>
  <si>
    <t>Bandunciel, Joel</t>
  </si>
  <si>
    <t>64F</t>
  </si>
  <si>
    <t>Bau, Franco</t>
  </si>
  <si>
    <t>Cavieres, Luciano</t>
  </si>
  <si>
    <t>Int. Caballito</t>
  </si>
  <si>
    <t>Caballeros Sub 12</t>
  </si>
  <si>
    <t>Nacidos a partir del año 2003</t>
  </si>
  <si>
    <t>Kalejman, Ignacio</t>
  </si>
  <si>
    <t>GTM</t>
  </si>
  <si>
    <t>Szuldman, Ezequiel</t>
  </si>
  <si>
    <t>Reda, Mateo</t>
  </si>
  <si>
    <t>Lapalma, Mauro</t>
  </si>
  <si>
    <t>Peñarol</t>
  </si>
  <si>
    <t>PEÑ</t>
  </si>
  <si>
    <t>Rosen, Franco</t>
  </si>
  <si>
    <t>Calabresa</t>
  </si>
  <si>
    <t>CAL</t>
  </si>
  <si>
    <t>Deize Medina, Mauro</t>
  </si>
  <si>
    <t>Buscema, Milton</t>
  </si>
  <si>
    <t>Carbajo, Bruno</t>
  </si>
  <si>
    <t>San Lorenzo</t>
  </si>
  <si>
    <t>SLO</t>
  </si>
  <si>
    <t>Clavere, Camilo</t>
  </si>
  <si>
    <t>Joven, Valentin</t>
  </si>
  <si>
    <t>Inst.Cia. Maria</t>
  </si>
  <si>
    <t>Martino, Mateo</t>
  </si>
  <si>
    <t>Asoc. Calabresa</t>
  </si>
  <si>
    <t>Said, Jano</t>
  </si>
  <si>
    <t>Carbajal, Facundo</t>
  </si>
  <si>
    <t>Exposito, Marcos</t>
  </si>
  <si>
    <t>Ravina, Inti</t>
  </si>
  <si>
    <t>Aguirre, Santiago</t>
  </si>
  <si>
    <t>Rodriguez Illescas, Federico</t>
  </si>
  <si>
    <t>Caballeros Sub 15</t>
  </si>
  <si>
    <t>Nacidos a partir del año 2000</t>
  </si>
  <si>
    <t>Werthamer, David</t>
  </si>
  <si>
    <t>Duran, Ian</t>
  </si>
  <si>
    <t>Rojo, Santiago</t>
  </si>
  <si>
    <t>Brusco, Agustin</t>
  </si>
  <si>
    <t>GEB</t>
  </si>
  <si>
    <t>Sculco, Daniel</t>
  </si>
  <si>
    <t>Gallardo, Diego</t>
  </si>
  <si>
    <t>Dziubecki, Brian</t>
  </si>
  <si>
    <t>Dziubecki, Alexis</t>
  </si>
  <si>
    <t>Zuriaga, Alejo</t>
  </si>
  <si>
    <t>Camio, Luca</t>
  </si>
  <si>
    <t>Cangallo</t>
  </si>
  <si>
    <t>CAN</t>
  </si>
  <si>
    <t>Coria, Lautaro</t>
  </si>
  <si>
    <t>Vte.Lopez</t>
  </si>
  <si>
    <t>Luego, Ezequiel</t>
  </si>
  <si>
    <t>Ponce, Diego</t>
  </si>
  <si>
    <t>Ranking Institucional</t>
  </si>
  <si>
    <t>Puntaje Total Acum</t>
  </si>
  <si>
    <t>II Torneo</t>
  </si>
  <si>
    <t xml:space="preserve">Fénix </t>
  </si>
  <si>
    <t>Copa Challenger Interescuelas</t>
  </si>
  <si>
    <t>Abr</t>
  </si>
  <si>
    <t>CEDIMA</t>
  </si>
  <si>
    <t xml:space="preserve">PEÑAROL </t>
  </si>
  <si>
    <t>GIMNASIA Y ESGRIMA DE BUENOS AIRES</t>
  </si>
  <si>
    <t>MACABI</t>
  </si>
  <si>
    <t>PERETZ</t>
  </si>
  <si>
    <t>NICHIA GAKUIM</t>
  </si>
  <si>
    <t>FERROCARRIL OESTE</t>
  </si>
  <si>
    <t>GARIN TENIS DE MESA</t>
  </si>
  <si>
    <t>ASOCIACION CALABRESA</t>
  </si>
  <si>
    <t>25 DE MAYO</t>
  </si>
  <si>
    <t>INSTITUTO COMPAÑÍA DE MARIA</t>
  </si>
  <si>
    <t>COLEGIO INTEGRAL CABALLITO</t>
  </si>
  <si>
    <t>LA HUELLA - GONZALEZ CATAN</t>
  </si>
  <si>
    <t>ALVEAR</t>
  </si>
  <si>
    <t>MUNICIPALIDAD DE VICENTE LOPEZ</t>
  </si>
  <si>
    <t>CANGALLO</t>
  </si>
  <si>
    <t>SAN LORENZO DE ALMAGRO</t>
  </si>
  <si>
    <t>Puntajes Art.7.2 - Reglamento</t>
  </si>
  <si>
    <t>Llave A</t>
  </si>
  <si>
    <t>Puntuación</t>
  </si>
  <si>
    <t>128F</t>
  </si>
  <si>
    <t>256F</t>
  </si>
  <si>
    <t>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</si>
</sst>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\º"/>
    <numFmt numFmtId="167" formatCode="0&quot; º&quot;"/>
    <numFmt numFmtId="168" formatCode="D&quot; de &quot;MMM&quot; de &quot;YY"/>
    <numFmt numFmtId="169" formatCode="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60"/>
      <name val="Arial"/>
      <family val="2"/>
    </font>
    <font>
      <b/>
      <i/>
      <sz val="2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i/>
      <sz val="16"/>
      <color indexed="10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8"/>
      <color indexed="10"/>
      <name val="Century Gothic"/>
      <family val="2"/>
    </font>
    <font>
      <b/>
      <sz val="10"/>
      <color indexed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16"/>
      <name val="Century Gothic"/>
      <family val="2"/>
    </font>
    <font>
      <b/>
      <i/>
      <sz val="16"/>
      <color indexed="56"/>
      <name val="Century Gothic"/>
      <family val="2"/>
    </font>
    <font>
      <sz val="8"/>
      <color indexed="10"/>
      <name val="Century Gothic"/>
      <family val="2"/>
    </font>
    <font>
      <b/>
      <sz val="8"/>
      <color indexed="60"/>
      <name val="Century Gothic"/>
      <family val="2"/>
    </font>
    <font>
      <sz val="10"/>
      <color indexed="10"/>
      <name val="Century Gothic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right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10" fillId="2" borderId="1" xfId="0" applyFont="1" applyFill="1" applyBorder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12" fillId="2" borderId="0" xfId="0" applyFont="1" applyFill="1" applyAlignment="1">
      <alignment vertical="center"/>
    </xf>
    <xf numFmtId="164" fontId="9" fillId="2" borderId="0" xfId="0" applyFont="1" applyFill="1" applyAlignment="1">
      <alignment vertical="center"/>
    </xf>
    <xf numFmtId="164" fontId="13" fillId="3" borderId="2" xfId="21" applyFont="1" applyFill="1" applyBorder="1" applyAlignment="1">
      <alignment horizontal="center" vertical="center" wrapText="1"/>
      <protection/>
    </xf>
    <xf numFmtId="164" fontId="14" fillId="3" borderId="1" xfId="21" applyFont="1" applyFill="1" applyBorder="1" applyAlignment="1">
      <alignment horizontal="center" vertical="center" wrapText="1"/>
      <protection/>
    </xf>
    <xf numFmtId="167" fontId="14" fillId="3" borderId="2" xfId="21" applyNumberFormat="1" applyFont="1" applyFill="1" applyBorder="1" applyAlignment="1">
      <alignment horizontal="center" vertical="center"/>
      <protection/>
    </xf>
    <xf numFmtId="167" fontId="9" fillId="3" borderId="3" xfId="21" applyNumberFormat="1" applyFont="1" applyFill="1" applyBorder="1" applyAlignment="1">
      <alignment horizontal="center" vertical="center"/>
      <protection/>
    </xf>
    <xf numFmtId="164" fontId="9" fillId="3" borderId="4" xfId="21" applyFont="1" applyFill="1" applyBorder="1" applyAlignment="1">
      <alignment horizontal="center" vertical="center"/>
      <protection/>
    </xf>
    <xf numFmtId="168" fontId="9" fillId="3" borderId="4" xfId="21" applyNumberFormat="1" applyFont="1" applyFill="1" applyBorder="1" applyAlignment="1">
      <alignment horizontal="center" vertical="center"/>
      <protection/>
    </xf>
    <xf numFmtId="166" fontId="9" fillId="3" borderId="5" xfId="21" applyNumberFormat="1" applyFont="1" applyFill="1" applyBorder="1" applyAlignment="1">
      <alignment horizontal="center" vertical="center"/>
      <protection/>
    </xf>
    <xf numFmtId="164" fontId="9" fillId="3" borderId="6" xfId="21" applyFont="1" applyFill="1" applyBorder="1" applyAlignment="1">
      <alignment horizontal="center" vertical="center"/>
      <protection/>
    </xf>
    <xf numFmtId="164" fontId="9" fillId="3" borderId="7" xfId="21" applyFont="1" applyFill="1" applyBorder="1" applyAlignment="1">
      <alignment horizontal="center" vertical="center"/>
      <protection/>
    </xf>
    <xf numFmtId="167" fontId="9" fillId="3" borderId="8" xfId="21" applyNumberFormat="1" applyFont="1" applyFill="1" applyBorder="1" applyAlignment="1">
      <alignment horizontal="center" vertical="center"/>
      <protection/>
    </xf>
    <xf numFmtId="164" fontId="9" fillId="3" borderId="9" xfId="21" applyFont="1" applyFill="1" applyBorder="1" applyAlignment="1">
      <alignment horizontal="center" vertical="center"/>
      <protection/>
    </xf>
    <xf numFmtId="166" fontId="15" fillId="0" borderId="10" xfId="21" applyNumberFormat="1" applyFont="1" applyFill="1" applyBorder="1" applyAlignment="1">
      <alignment horizontal="center" vertical="center"/>
      <protection/>
    </xf>
    <xf numFmtId="164" fontId="16" fillId="2" borderId="11" xfId="0" applyFont="1" applyFill="1" applyBorder="1" applyAlignment="1">
      <alignment/>
    </xf>
    <xf numFmtId="164" fontId="16" fillId="2" borderId="11" xfId="0" applyFont="1" applyFill="1" applyBorder="1" applyAlignment="1">
      <alignment horizontal="center"/>
    </xf>
    <xf numFmtId="164" fontId="15" fillId="0" borderId="12" xfId="21" applyFont="1" applyFill="1" applyBorder="1" applyAlignment="1">
      <alignment horizontal="center" vertical="center"/>
      <protection/>
    </xf>
    <xf numFmtId="164" fontId="15" fillId="0" borderId="13" xfId="0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16" fillId="0" borderId="0" xfId="0" applyFont="1" applyAlignment="1">
      <alignment/>
    </xf>
    <xf numFmtId="166" fontId="17" fillId="0" borderId="10" xfId="21" applyNumberFormat="1" applyFont="1" applyFill="1" applyBorder="1" applyAlignment="1">
      <alignment horizontal="center" vertical="center"/>
      <protection/>
    </xf>
    <xf numFmtId="164" fontId="9" fillId="2" borderId="11" xfId="0" applyFont="1" applyFill="1" applyBorder="1" applyAlignment="1">
      <alignment/>
    </xf>
    <xf numFmtId="164" fontId="9" fillId="2" borderId="11" xfId="0" applyFont="1" applyFill="1" applyBorder="1" applyAlignment="1">
      <alignment horizontal="center"/>
    </xf>
    <xf numFmtId="164" fontId="15" fillId="0" borderId="10" xfId="21" applyFont="1" applyFill="1" applyBorder="1" applyAlignment="1">
      <alignment horizontal="center" vertical="center"/>
      <protection/>
    </xf>
    <xf numFmtId="164" fontId="17" fillId="0" borderId="13" xfId="0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4" fontId="18" fillId="0" borderId="7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6" fontId="17" fillId="0" borderId="14" xfId="21" applyNumberFormat="1" applyFont="1" applyFill="1" applyBorder="1" applyAlignment="1">
      <alignment horizontal="center" vertical="center"/>
      <protection/>
    </xf>
    <xf numFmtId="164" fontId="17" fillId="0" borderId="15" xfId="0" applyFont="1" applyBorder="1" applyAlignment="1">
      <alignment horizontal="center"/>
    </xf>
    <xf numFmtId="166" fontId="17" fillId="0" borderId="16" xfId="0" applyNumberFormat="1" applyFont="1" applyBorder="1" applyAlignment="1">
      <alignment horizontal="center"/>
    </xf>
    <xf numFmtId="164" fontId="18" fillId="0" borderId="17" xfId="0" applyFont="1" applyBorder="1" applyAlignment="1">
      <alignment horizontal="center"/>
    </xf>
    <xf numFmtId="164" fontId="17" fillId="0" borderId="15" xfId="21" applyFont="1" applyFill="1" applyBorder="1" applyAlignment="1">
      <alignment horizontal="center" vertical="center"/>
      <protection/>
    </xf>
    <xf numFmtId="164" fontId="17" fillId="0" borderId="17" xfId="0" applyFont="1" applyBorder="1" applyAlignment="1">
      <alignment horizontal="center"/>
    </xf>
    <xf numFmtId="164" fontId="17" fillId="0" borderId="13" xfId="21" applyFont="1" applyFill="1" applyBorder="1" applyAlignment="1">
      <alignment horizontal="center" vertical="center"/>
      <protection/>
    </xf>
    <xf numFmtId="164" fontId="17" fillId="0" borderId="18" xfId="0" applyFont="1" applyBorder="1" applyAlignment="1">
      <alignment horizontal="center"/>
    </xf>
    <xf numFmtId="166" fontId="17" fillId="0" borderId="19" xfId="0" applyNumberFormat="1" applyFont="1" applyBorder="1" applyAlignment="1">
      <alignment horizontal="center"/>
    </xf>
    <xf numFmtId="164" fontId="17" fillId="0" borderId="20" xfId="0" applyFont="1" applyBorder="1" applyAlignment="1">
      <alignment horizontal="center"/>
    </xf>
    <xf numFmtId="164" fontId="17" fillId="0" borderId="18" xfId="21" applyFont="1" applyFill="1" applyBorder="1" applyAlignment="1">
      <alignment horizontal="center" vertical="center"/>
      <protection/>
    </xf>
    <xf numFmtId="166" fontId="17" fillId="0" borderId="21" xfId="21" applyNumberFormat="1" applyFont="1" applyFill="1" applyBorder="1" applyAlignment="1">
      <alignment horizontal="center" vertical="center"/>
      <protection/>
    </xf>
    <xf numFmtId="164" fontId="9" fillId="2" borderId="19" xfId="0" applyFont="1" applyFill="1" applyBorder="1" applyAlignment="1">
      <alignment/>
    </xf>
    <xf numFmtId="164" fontId="9" fillId="2" borderId="19" xfId="0" applyFont="1" applyFill="1" applyBorder="1" applyAlignment="1">
      <alignment horizontal="center"/>
    </xf>
    <xf numFmtId="164" fontId="15" fillId="0" borderId="22" xfId="21" applyFont="1" applyFill="1" applyBorder="1" applyAlignment="1">
      <alignment horizontal="center" vertical="center"/>
      <protection/>
    </xf>
    <xf numFmtId="164" fontId="18" fillId="0" borderId="20" xfId="0" applyFont="1" applyBorder="1" applyAlignment="1">
      <alignment horizontal="center"/>
    </xf>
    <xf numFmtId="164" fontId="19" fillId="2" borderId="0" xfId="0" applyFont="1" applyFill="1" applyAlignment="1">
      <alignment vertical="center"/>
    </xf>
    <xf numFmtId="166" fontId="9" fillId="2" borderId="0" xfId="21" applyNumberFormat="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vertical="center"/>
      <protection/>
    </xf>
    <xf numFmtId="164" fontId="14" fillId="2" borderId="0" xfId="21" applyFont="1" applyFill="1" applyBorder="1" applyAlignment="1">
      <alignment horizontal="center" vertical="center"/>
      <protection/>
    </xf>
    <xf numFmtId="164" fontId="9" fillId="2" borderId="0" xfId="21" applyFont="1" applyFill="1" applyBorder="1" applyAlignment="1">
      <alignment horizontal="center" vertical="center"/>
      <protection/>
    </xf>
    <xf numFmtId="167" fontId="9" fillId="2" borderId="0" xfId="21" applyNumberFormat="1" applyFont="1" applyFill="1" applyBorder="1" applyAlignment="1">
      <alignment horizontal="center" vertical="center"/>
      <protection/>
    </xf>
    <xf numFmtId="164" fontId="9" fillId="3" borderId="11" xfId="21" applyFont="1" applyFill="1" applyBorder="1" applyAlignment="1">
      <alignment horizontal="center" vertical="center"/>
      <protection/>
    </xf>
    <xf numFmtId="164" fontId="15" fillId="0" borderId="23" xfId="0" applyFont="1" applyBorder="1" applyAlignment="1">
      <alignment vertical="center"/>
    </xf>
    <xf numFmtId="164" fontId="17" fillId="0" borderId="24" xfId="0" applyFont="1" applyBorder="1" applyAlignment="1">
      <alignment horizontal="center" vertical="center"/>
    </xf>
    <xf numFmtId="164" fontId="15" fillId="0" borderId="1" xfId="21" applyFont="1" applyFill="1" applyBorder="1" applyAlignment="1">
      <alignment horizontal="center" vertical="center"/>
      <protection/>
    </xf>
    <xf numFmtId="164" fontId="17" fillId="0" borderId="10" xfId="0" applyFont="1" applyBorder="1" applyAlignment="1">
      <alignment horizontal="center"/>
    </xf>
    <xf numFmtId="166" fontId="17" fillId="0" borderId="11" xfId="21" applyNumberFormat="1" applyFont="1" applyFill="1" applyBorder="1" applyAlignment="1">
      <alignment horizontal="center" vertical="center"/>
      <protection/>
    </xf>
    <xf numFmtId="164" fontId="17" fillId="0" borderId="7" xfId="21" applyFont="1" applyFill="1" applyBorder="1" applyAlignment="1">
      <alignment horizontal="center" vertical="center"/>
      <protection/>
    </xf>
    <xf numFmtId="164" fontId="17" fillId="0" borderId="23" xfId="0" applyFont="1" applyBorder="1" applyAlignment="1">
      <alignment vertical="center"/>
    </xf>
    <xf numFmtId="164" fontId="17" fillId="0" borderId="25" xfId="0" applyFont="1" applyBorder="1" applyAlignment="1">
      <alignment horizontal="center" vertical="center"/>
    </xf>
    <xf numFmtId="164" fontId="17" fillId="0" borderId="26" xfId="0" applyFont="1" applyBorder="1" applyAlignment="1">
      <alignment vertical="center"/>
    </xf>
    <xf numFmtId="164" fontId="17" fillId="0" borderId="0" xfId="0" applyFont="1" applyBorder="1" applyAlignment="1">
      <alignment horizontal="center" vertical="center"/>
    </xf>
    <xf numFmtId="164" fontId="17" fillId="0" borderId="27" xfId="0" applyFont="1" applyBorder="1" applyAlignment="1">
      <alignment vertical="center"/>
    </xf>
    <xf numFmtId="164" fontId="17" fillId="0" borderId="28" xfId="0" applyFont="1" applyBorder="1" applyAlignment="1">
      <alignment horizontal="center" vertical="center"/>
    </xf>
    <xf numFmtId="166" fontId="17" fillId="0" borderId="0" xfId="21" applyNumberFormat="1" applyFont="1" applyFill="1" applyBorder="1" applyAlignment="1">
      <alignment vertical="center" wrapText="1"/>
      <protection/>
    </xf>
    <xf numFmtId="166" fontId="9" fillId="0" borderId="0" xfId="21" applyNumberFormat="1" applyFont="1" applyFill="1" applyBorder="1" applyAlignment="1">
      <alignment horizontal="center" vertical="center"/>
      <protection/>
    </xf>
    <xf numFmtId="164" fontId="9" fillId="0" borderId="0" xfId="0" applyFont="1" applyAlignment="1">
      <alignment horizontal="center" vertical="center"/>
    </xf>
    <xf numFmtId="164" fontId="9" fillId="0" borderId="0" xfId="21" applyFont="1" applyFill="1" applyBorder="1" applyAlignment="1">
      <alignment horizontal="center" vertical="center"/>
      <protection/>
    </xf>
    <xf numFmtId="164" fontId="9" fillId="0" borderId="0" xfId="0" applyFont="1" applyBorder="1" applyAlignment="1">
      <alignment vertical="center"/>
    </xf>
    <xf numFmtId="164" fontId="9" fillId="0" borderId="0" xfId="0" applyFont="1" applyBorder="1" applyAlignment="1">
      <alignment horizontal="center" vertical="center"/>
    </xf>
    <xf numFmtId="164" fontId="17" fillId="0" borderId="0" xfId="21" applyFont="1" applyFill="1" applyBorder="1" applyAlignment="1">
      <alignment horizontal="center" vertical="center"/>
      <protection/>
    </xf>
    <xf numFmtId="166" fontId="17" fillId="0" borderId="0" xfId="21" applyNumberFormat="1" applyFont="1" applyFill="1" applyBorder="1" applyAlignment="1">
      <alignment horizontal="center" vertical="center"/>
      <protection/>
    </xf>
    <xf numFmtId="164" fontId="9" fillId="0" borderId="0" xfId="0" applyFont="1" applyAlignment="1">
      <alignment vertical="center"/>
    </xf>
    <xf numFmtId="164" fontId="20" fillId="2" borderId="1" xfId="0" applyFont="1" applyFill="1" applyBorder="1" applyAlignment="1">
      <alignment horizontal="center" vertical="center"/>
    </xf>
    <xf numFmtId="164" fontId="13" fillId="4" borderId="2" xfId="21" applyFont="1" applyFill="1" applyBorder="1" applyAlignment="1">
      <alignment horizontal="center" vertical="center" wrapText="1"/>
      <protection/>
    </xf>
    <xf numFmtId="164" fontId="14" fillId="4" borderId="1" xfId="21" applyFont="1" applyFill="1" applyBorder="1" applyAlignment="1">
      <alignment horizontal="center" vertical="center" wrapText="1"/>
      <protection/>
    </xf>
    <xf numFmtId="167" fontId="14" fillId="4" borderId="2" xfId="21" applyNumberFormat="1" applyFont="1" applyFill="1" applyBorder="1" applyAlignment="1">
      <alignment horizontal="center" vertical="center"/>
      <protection/>
    </xf>
    <xf numFmtId="167" fontId="14" fillId="4" borderId="3" xfId="21" applyNumberFormat="1" applyFont="1" applyFill="1" applyBorder="1" applyAlignment="1">
      <alignment horizontal="center" vertical="center"/>
      <protection/>
    </xf>
    <xf numFmtId="167" fontId="9" fillId="4" borderId="3" xfId="21" applyNumberFormat="1" applyFont="1" applyFill="1" applyBorder="1" applyAlignment="1">
      <alignment horizontal="center" vertical="center"/>
      <protection/>
    </xf>
    <xf numFmtId="164" fontId="9" fillId="4" borderId="4" xfId="21" applyFont="1" applyFill="1" applyBorder="1" applyAlignment="1">
      <alignment horizontal="center" vertical="center"/>
      <protection/>
    </xf>
    <xf numFmtId="168" fontId="9" fillId="4" borderId="4" xfId="21" applyNumberFormat="1" applyFont="1" applyFill="1" applyBorder="1" applyAlignment="1">
      <alignment horizontal="center" vertical="center"/>
      <protection/>
    </xf>
    <xf numFmtId="166" fontId="9" fillId="4" borderId="29" xfId="21" applyNumberFormat="1" applyFont="1" applyFill="1" applyBorder="1" applyAlignment="1">
      <alignment horizontal="center" vertical="center"/>
      <protection/>
    </xf>
    <xf numFmtId="164" fontId="9" fillId="4" borderId="30" xfId="21" applyFont="1" applyFill="1" applyBorder="1" applyAlignment="1">
      <alignment horizontal="center" vertical="center"/>
      <protection/>
    </xf>
    <xf numFmtId="164" fontId="9" fillId="4" borderId="31" xfId="21" applyFont="1" applyFill="1" applyBorder="1" applyAlignment="1">
      <alignment horizontal="center" vertical="center"/>
      <protection/>
    </xf>
    <xf numFmtId="167" fontId="9" fillId="4" borderId="8" xfId="21" applyNumberFormat="1" applyFont="1" applyFill="1" applyBorder="1" applyAlignment="1">
      <alignment horizontal="center" vertical="center"/>
      <protection/>
    </xf>
    <xf numFmtId="164" fontId="9" fillId="4" borderId="9" xfId="21" applyFont="1" applyFill="1" applyBorder="1" applyAlignment="1">
      <alignment horizontal="center" vertical="center"/>
      <protection/>
    </xf>
    <xf numFmtId="164" fontId="17" fillId="0" borderId="13" xfId="0" applyFont="1" applyBorder="1" applyAlignment="1">
      <alignment horizontal="center" vertical="center"/>
    </xf>
    <xf numFmtId="164" fontId="17" fillId="0" borderId="11" xfId="0" applyFont="1" applyBorder="1" applyAlignment="1">
      <alignment horizontal="center"/>
    </xf>
    <xf numFmtId="164" fontId="15" fillId="0" borderId="13" xfId="0" applyFont="1" applyBorder="1" applyAlignment="1">
      <alignment horizontal="center" vertical="center"/>
    </xf>
    <xf numFmtId="164" fontId="15" fillId="0" borderId="11" xfId="21" applyFont="1" applyFill="1" applyBorder="1" applyAlignment="1">
      <alignment horizontal="center" vertical="center"/>
      <protection/>
    </xf>
    <xf numFmtId="164" fontId="15" fillId="0" borderId="7" xfId="21" applyFont="1" applyFill="1" applyBorder="1" applyAlignment="1">
      <alignment horizontal="center" vertical="center"/>
      <protection/>
    </xf>
    <xf numFmtId="166" fontId="21" fillId="0" borderId="11" xfId="0" applyNumberFormat="1" applyFont="1" applyBorder="1" applyAlignment="1">
      <alignment horizontal="center"/>
    </xf>
    <xf numFmtId="164" fontId="21" fillId="0" borderId="7" xfId="0" applyFont="1" applyBorder="1" applyAlignment="1">
      <alignment horizontal="center"/>
    </xf>
    <xf numFmtId="164" fontId="15" fillId="0" borderId="11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7" fillId="0" borderId="11" xfId="0" applyFont="1" applyBorder="1" applyAlignment="1">
      <alignment horizontal="center" vertical="center"/>
    </xf>
    <xf numFmtId="164" fontId="17" fillId="0" borderId="11" xfId="21" applyFont="1" applyFill="1" applyBorder="1" applyAlignment="1">
      <alignment horizontal="center" vertical="center"/>
      <protection/>
    </xf>
    <xf numFmtId="164" fontId="18" fillId="0" borderId="7" xfId="21" applyFont="1" applyFill="1" applyBorder="1" applyAlignment="1">
      <alignment horizontal="center" vertical="center"/>
      <protection/>
    </xf>
    <xf numFmtId="164" fontId="21" fillId="0" borderId="13" xfId="0" applyFont="1" applyBorder="1" applyAlignment="1">
      <alignment horizontal="center"/>
    </xf>
    <xf numFmtId="164" fontId="17" fillId="0" borderId="16" xfId="0" applyFont="1" applyBorder="1" applyAlignment="1">
      <alignment horizontal="center"/>
    </xf>
    <xf numFmtId="164" fontId="17" fillId="0" borderId="23" xfId="21" applyFont="1" applyFill="1" applyBorder="1" applyAlignment="1">
      <alignment horizontal="center" vertical="center"/>
      <protection/>
    </xf>
    <xf numFmtId="164" fontId="17" fillId="0" borderId="23" xfId="0" applyFont="1" applyBorder="1" applyAlignment="1">
      <alignment horizontal="center"/>
    </xf>
    <xf numFmtId="164" fontId="17" fillId="0" borderId="23" xfId="0" applyFont="1" applyBorder="1" applyAlignment="1">
      <alignment horizontal="center" vertical="center"/>
    </xf>
    <xf numFmtId="164" fontId="9" fillId="2" borderId="11" xfId="0" applyFont="1" applyFill="1" applyBorder="1" applyAlignment="1">
      <alignment horizontal="left"/>
    </xf>
    <xf numFmtId="164" fontId="17" fillId="0" borderId="6" xfId="0" applyFont="1" applyBorder="1" applyAlignment="1">
      <alignment horizontal="center" vertical="center"/>
    </xf>
    <xf numFmtId="164" fontId="21" fillId="0" borderId="11" xfId="0" applyFont="1" applyBorder="1" applyAlignment="1">
      <alignment horizontal="center"/>
    </xf>
    <xf numFmtId="164" fontId="19" fillId="2" borderId="0" xfId="0" applyFont="1" applyFill="1" applyBorder="1" applyAlignment="1">
      <alignment horizontal="center" vertical="center"/>
    </xf>
    <xf numFmtId="164" fontId="17" fillId="0" borderId="16" xfId="21" applyFont="1" applyFill="1" applyBorder="1" applyAlignment="1">
      <alignment horizontal="center" vertical="center"/>
      <protection/>
    </xf>
    <xf numFmtId="164" fontId="17" fillId="0" borderId="17" xfId="21" applyFont="1" applyFill="1" applyBorder="1" applyAlignment="1">
      <alignment horizontal="center" vertical="center"/>
      <protection/>
    </xf>
    <xf numFmtId="164" fontId="17" fillId="0" borderId="32" xfId="0" applyFont="1" applyBorder="1" applyAlignment="1">
      <alignment horizontal="center" vertical="center"/>
    </xf>
    <xf numFmtId="164" fontId="17" fillId="0" borderId="33" xfId="0" applyFont="1" applyBorder="1" applyAlignment="1">
      <alignment horizontal="center" vertical="center"/>
    </xf>
    <xf numFmtId="164" fontId="15" fillId="0" borderId="21" xfId="21" applyFont="1" applyFill="1" applyBorder="1" applyAlignment="1">
      <alignment horizontal="center" vertical="center"/>
      <protection/>
    </xf>
    <xf numFmtId="164" fontId="17" fillId="0" borderId="19" xfId="0" applyFont="1" applyBorder="1" applyAlignment="1">
      <alignment horizontal="center"/>
    </xf>
    <xf numFmtId="166" fontId="17" fillId="0" borderId="4" xfId="21" applyNumberFormat="1" applyFont="1" applyFill="1" applyBorder="1" applyAlignment="1">
      <alignment horizontal="center" vertical="center"/>
      <protection/>
    </xf>
    <xf numFmtId="164" fontId="17" fillId="0" borderId="34" xfId="0" applyFont="1" applyBorder="1" applyAlignment="1">
      <alignment vertical="center"/>
    </xf>
    <xf numFmtId="164" fontId="17" fillId="0" borderId="31" xfId="0" applyFont="1" applyBorder="1" applyAlignment="1">
      <alignment horizontal="center" vertical="center"/>
    </xf>
    <xf numFmtId="164" fontId="17" fillId="0" borderId="35" xfId="0" applyFont="1" applyBorder="1" applyAlignment="1">
      <alignment horizontal="center"/>
    </xf>
    <xf numFmtId="164" fontId="17" fillId="0" borderId="36" xfId="0" applyFont="1" applyBorder="1" applyAlignment="1">
      <alignment horizontal="center"/>
    </xf>
    <xf numFmtId="164" fontId="15" fillId="0" borderId="37" xfId="0" applyFont="1" applyBorder="1" applyAlignment="1">
      <alignment horizontal="center"/>
    </xf>
    <xf numFmtId="164" fontId="17" fillId="0" borderId="34" xfId="0" applyFont="1" applyBorder="1" applyAlignment="1">
      <alignment horizontal="center"/>
    </xf>
    <xf numFmtId="164" fontId="17" fillId="0" borderId="37" xfId="0" applyFont="1" applyBorder="1" applyAlignment="1">
      <alignment horizontal="center"/>
    </xf>
    <xf numFmtId="166" fontId="17" fillId="0" borderId="36" xfId="0" applyNumberFormat="1" applyFont="1" applyBorder="1" applyAlignment="1">
      <alignment horizontal="center"/>
    </xf>
    <xf numFmtId="164" fontId="17" fillId="0" borderId="26" xfId="0" applyFont="1" applyBorder="1" applyAlignment="1">
      <alignment horizontal="center"/>
    </xf>
    <xf numFmtId="164" fontId="17" fillId="0" borderId="27" xfId="0" applyFont="1" applyBorder="1" applyAlignment="1">
      <alignment horizontal="center"/>
    </xf>
    <xf numFmtId="164" fontId="14" fillId="4" borderId="2" xfId="21" applyFont="1" applyFill="1" applyBorder="1" applyAlignment="1">
      <alignment horizontal="center" vertical="center" wrapText="1"/>
      <protection/>
    </xf>
    <xf numFmtId="164" fontId="15" fillId="0" borderId="23" xfId="0" applyFont="1" applyBorder="1" applyAlignment="1">
      <alignment horizontal="center"/>
    </xf>
    <xf numFmtId="164" fontId="22" fillId="0" borderId="26" xfId="0" applyFont="1" applyBorder="1" applyAlignment="1">
      <alignment horizontal="center"/>
    </xf>
    <xf numFmtId="164" fontId="22" fillId="0" borderId="23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0" borderId="7" xfId="0" applyFont="1" applyBorder="1" applyAlignment="1">
      <alignment horizontal="center"/>
    </xf>
    <xf numFmtId="166" fontId="9" fillId="0" borderId="0" xfId="0" applyNumberFormat="1" applyFont="1" applyAlignment="1">
      <alignment/>
    </xf>
    <xf numFmtId="164" fontId="9" fillId="0" borderId="0" xfId="0" applyFont="1" applyAlignment="1">
      <alignment horizontal="left"/>
    </xf>
    <xf numFmtId="164" fontId="19" fillId="2" borderId="2" xfId="0" applyFont="1" applyFill="1" applyBorder="1" applyAlignment="1">
      <alignment horizontal="center" vertical="center"/>
    </xf>
    <xf numFmtId="164" fontId="13" fillId="5" borderId="2" xfId="21" applyFont="1" applyFill="1" applyBorder="1" applyAlignment="1">
      <alignment horizontal="center" vertical="center" wrapText="1"/>
      <protection/>
    </xf>
    <xf numFmtId="164" fontId="14" fillId="5" borderId="1" xfId="21" applyFont="1" applyFill="1" applyBorder="1" applyAlignment="1">
      <alignment horizontal="center" vertical="center" wrapText="1"/>
      <protection/>
    </xf>
    <xf numFmtId="167" fontId="14" fillId="5" borderId="38" xfId="21" applyNumberFormat="1" applyFont="1" applyFill="1" applyBorder="1" applyAlignment="1">
      <alignment horizontal="center" vertical="center"/>
      <protection/>
    </xf>
    <xf numFmtId="167" fontId="14" fillId="5" borderId="3" xfId="21" applyNumberFormat="1" applyFont="1" applyFill="1" applyBorder="1" applyAlignment="1">
      <alignment horizontal="center" vertical="center"/>
      <protection/>
    </xf>
    <xf numFmtId="167" fontId="14" fillId="5" borderId="3" xfId="21" applyNumberFormat="1" applyFont="1" applyFill="1" applyBorder="1" applyAlignment="1">
      <alignment horizontal="center" vertical="center" wrapText="1"/>
      <protection/>
    </xf>
    <xf numFmtId="167" fontId="9" fillId="5" borderId="3" xfId="21" applyNumberFormat="1" applyFont="1" applyFill="1" applyBorder="1" applyAlignment="1">
      <alignment horizontal="center" vertical="center"/>
      <protection/>
    </xf>
    <xf numFmtId="167" fontId="9" fillId="5" borderId="39" xfId="21" applyNumberFormat="1" applyFont="1" applyFill="1" applyBorder="1" applyAlignment="1">
      <alignment horizontal="center" vertical="center"/>
      <protection/>
    </xf>
    <xf numFmtId="164" fontId="9" fillId="5" borderId="4" xfId="21" applyFont="1" applyFill="1" applyBorder="1" applyAlignment="1">
      <alignment horizontal="center" vertical="center"/>
      <protection/>
    </xf>
    <xf numFmtId="168" fontId="9" fillId="5" borderId="4" xfId="21" applyNumberFormat="1" applyFont="1" applyFill="1" applyBorder="1" applyAlignment="1">
      <alignment horizontal="center" vertical="center"/>
      <protection/>
    </xf>
    <xf numFmtId="168" fontId="9" fillId="5" borderId="40" xfId="21" applyNumberFormat="1" applyFont="1" applyFill="1" applyBorder="1" applyAlignment="1">
      <alignment horizontal="center" vertical="center"/>
      <protection/>
    </xf>
    <xf numFmtId="166" fontId="9" fillId="5" borderId="29" xfId="21" applyNumberFormat="1" applyFont="1" applyFill="1" applyBorder="1" applyAlignment="1">
      <alignment horizontal="center" vertical="center"/>
      <protection/>
    </xf>
    <xf numFmtId="164" fontId="9" fillId="5" borderId="6" xfId="21" applyFont="1" applyFill="1" applyBorder="1" applyAlignment="1">
      <alignment horizontal="center" vertical="center"/>
      <protection/>
    </xf>
    <xf numFmtId="167" fontId="9" fillId="5" borderId="8" xfId="21" applyNumberFormat="1" applyFont="1" applyFill="1" applyBorder="1" applyAlignment="1">
      <alignment horizontal="center" vertical="center"/>
      <protection/>
    </xf>
    <xf numFmtId="164" fontId="9" fillId="5" borderId="9" xfId="21" applyFont="1" applyFill="1" applyBorder="1" applyAlignment="1">
      <alignment horizontal="center" vertical="center"/>
      <protection/>
    </xf>
    <xf numFmtId="167" fontId="9" fillId="5" borderId="13" xfId="21" applyNumberFormat="1" applyFont="1" applyFill="1" applyBorder="1" applyAlignment="1">
      <alignment horizontal="center" vertical="center"/>
      <protection/>
    </xf>
    <xf numFmtId="164" fontId="9" fillId="5" borderId="7" xfId="21" applyFont="1" applyFill="1" applyBorder="1" applyAlignment="1">
      <alignment horizontal="center" vertical="center"/>
      <protection/>
    </xf>
    <xf numFmtId="167" fontId="9" fillId="5" borderId="23" xfId="21" applyNumberFormat="1" applyFont="1" applyFill="1" applyBorder="1" applyAlignment="1">
      <alignment horizontal="center" vertical="center"/>
      <protection/>
    </xf>
    <xf numFmtId="166" fontId="9" fillId="5" borderId="23" xfId="21" applyNumberFormat="1" applyFont="1" applyFill="1" applyBorder="1" applyAlignment="1">
      <alignment horizontal="center" vertical="center"/>
      <protection/>
    </xf>
    <xf numFmtId="164" fontId="17" fillId="0" borderId="0" xfId="0" applyFont="1" applyBorder="1" applyAlignment="1">
      <alignment/>
    </xf>
    <xf numFmtId="164" fontId="22" fillId="0" borderId="23" xfId="0" applyFont="1" applyBorder="1" applyAlignment="1">
      <alignment horizontal="center" vertical="center"/>
    </xf>
    <xf numFmtId="164" fontId="22" fillId="0" borderId="6" xfId="0" applyFont="1" applyBorder="1" applyAlignment="1">
      <alignment horizontal="left" vertical="center"/>
    </xf>
    <xf numFmtId="166" fontId="15" fillId="0" borderId="13" xfId="21" applyNumberFormat="1" applyFont="1" applyFill="1" applyBorder="1" applyAlignment="1">
      <alignment horizontal="center" vertical="center"/>
      <protection/>
    </xf>
    <xf numFmtId="164" fontId="15" fillId="0" borderId="6" xfId="0" applyFont="1" applyBorder="1" applyAlignment="1">
      <alignment horizontal="center"/>
    </xf>
    <xf numFmtId="166" fontId="22" fillId="0" borderId="35" xfId="21" applyNumberFormat="1" applyFont="1" applyFill="1" applyBorder="1" applyAlignment="1">
      <alignment horizontal="center" vertical="center"/>
      <protection/>
    </xf>
    <xf numFmtId="164" fontId="22" fillId="0" borderId="37" xfId="0" applyFont="1" applyBorder="1" applyAlignment="1">
      <alignment horizontal="center"/>
    </xf>
    <xf numFmtId="166" fontId="15" fillId="0" borderId="34" xfId="21" applyNumberFormat="1" applyFont="1" applyFill="1" applyBorder="1" applyAlignment="1">
      <alignment horizontal="center" vertical="center"/>
      <protection/>
    </xf>
    <xf numFmtId="164" fontId="15" fillId="0" borderId="41" xfId="0" applyFont="1" applyBorder="1" applyAlignment="1">
      <alignment horizontal="center"/>
    </xf>
    <xf numFmtId="166" fontId="15" fillId="0" borderId="35" xfId="0" applyNumberFormat="1" applyFont="1" applyBorder="1" applyAlignment="1">
      <alignment horizontal="center"/>
    </xf>
    <xf numFmtId="166" fontId="15" fillId="0" borderId="13" xfId="0" applyNumberFormat="1" applyFont="1" applyBorder="1" applyAlignment="1">
      <alignment horizontal="center"/>
    </xf>
    <xf numFmtId="166" fontId="15" fillId="0" borderId="23" xfId="0" applyNumberFormat="1" applyFont="1" applyBorder="1" applyAlignment="1">
      <alignment horizontal="center"/>
    </xf>
    <xf numFmtId="164" fontId="16" fillId="0" borderId="0" xfId="0" applyFont="1" applyAlignment="1">
      <alignment horizontal="left"/>
    </xf>
    <xf numFmtId="164" fontId="15" fillId="0" borderId="0" xfId="0" applyFont="1" applyBorder="1" applyAlignment="1">
      <alignment/>
    </xf>
    <xf numFmtId="164" fontId="17" fillId="0" borderId="6" xfId="0" applyFont="1" applyBorder="1" applyAlignment="1">
      <alignment horizontal="left" vertical="center"/>
    </xf>
    <xf numFmtId="166" fontId="17" fillId="0" borderId="13" xfId="21" applyNumberFormat="1" applyFont="1" applyFill="1" applyBorder="1" applyAlignment="1">
      <alignment horizontal="center" vertical="center"/>
      <protection/>
    </xf>
    <xf numFmtId="164" fontId="17" fillId="0" borderId="6" xfId="0" applyFont="1" applyBorder="1" applyAlignment="1">
      <alignment horizontal="center"/>
    </xf>
    <xf numFmtId="166" fontId="17" fillId="0" borderId="23" xfId="0" applyNumberFormat="1" applyFon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17" fillId="0" borderId="26" xfId="0" applyNumberFormat="1" applyFont="1" applyBorder="1" applyAlignment="1">
      <alignment horizontal="center"/>
    </xf>
    <xf numFmtId="166" fontId="17" fillId="0" borderId="23" xfId="21" applyNumberFormat="1" applyFont="1" applyFill="1" applyBorder="1" applyAlignment="1">
      <alignment horizontal="center" vertical="center"/>
      <protection/>
    </xf>
    <xf numFmtId="164" fontId="23" fillId="0" borderId="0" xfId="0" applyFont="1" applyAlignment="1">
      <alignment/>
    </xf>
    <xf numFmtId="164" fontId="17" fillId="0" borderId="0" xfId="0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7" fillId="0" borderId="35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center"/>
    </xf>
    <xf numFmtId="166" fontId="17" fillId="0" borderId="35" xfId="21" applyNumberFormat="1" applyFont="1" applyFill="1" applyBorder="1" applyAlignment="1">
      <alignment horizontal="center" vertical="center"/>
      <protection/>
    </xf>
    <xf numFmtId="164" fontId="17" fillId="0" borderId="32" xfId="0" applyFont="1" applyBorder="1" applyAlignment="1">
      <alignment horizontal="left" vertical="center"/>
    </xf>
    <xf numFmtId="164" fontId="17" fillId="0" borderId="34" xfId="0" applyFont="1" applyBorder="1" applyAlignment="1">
      <alignment horizontal="center" vertical="center"/>
    </xf>
    <xf numFmtId="164" fontId="17" fillId="0" borderId="31" xfId="0" applyFont="1" applyBorder="1" applyAlignment="1">
      <alignment horizontal="left" vertical="center"/>
    </xf>
    <xf numFmtId="166" fontId="17" fillId="0" borderId="34" xfId="21" applyNumberFormat="1" applyFont="1" applyFill="1" applyBorder="1" applyAlignment="1">
      <alignment horizontal="center" vertical="center"/>
      <protection/>
    </xf>
    <xf numFmtId="164" fontId="17" fillId="0" borderId="41" xfId="0" applyFont="1" applyBorder="1" applyAlignment="1">
      <alignment horizontal="center"/>
    </xf>
    <xf numFmtId="164" fontId="17" fillId="0" borderId="37" xfId="21" applyFont="1" applyFill="1" applyBorder="1" applyAlignment="1">
      <alignment horizontal="center" vertical="center"/>
      <protection/>
    </xf>
    <xf numFmtId="164" fontId="17" fillId="0" borderId="27" xfId="0" applyFont="1" applyBorder="1" applyAlignment="1">
      <alignment horizontal="center" vertical="center"/>
    </xf>
    <xf numFmtId="164" fontId="17" fillId="0" borderId="33" xfId="0" applyFont="1" applyBorder="1" applyAlignment="1">
      <alignment horizontal="left" vertical="center"/>
    </xf>
    <xf numFmtId="166" fontId="17" fillId="0" borderId="18" xfId="21" applyNumberFormat="1" applyFont="1" applyFill="1" applyBorder="1" applyAlignment="1">
      <alignment horizontal="center" vertical="center"/>
      <protection/>
    </xf>
    <xf numFmtId="164" fontId="17" fillId="0" borderId="33" xfId="0" applyFont="1" applyBorder="1" applyAlignment="1">
      <alignment horizontal="center"/>
    </xf>
    <xf numFmtId="166" fontId="17" fillId="0" borderId="27" xfId="21" applyNumberFormat="1" applyFont="1" applyFill="1" applyBorder="1" applyAlignment="1">
      <alignment horizontal="center" vertical="center"/>
      <protection/>
    </xf>
    <xf numFmtId="166" fontId="17" fillId="0" borderId="18" xfId="0" applyNumberFormat="1" applyFont="1" applyBorder="1" applyAlignment="1">
      <alignment horizontal="center"/>
    </xf>
    <xf numFmtId="164" fontId="15" fillId="0" borderId="4" xfId="21" applyFont="1" applyFill="1" applyBorder="1" applyAlignment="1">
      <alignment horizontal="center" vertical="center"/>
      <protection/>
    </xf>
    <xf numFmtId="164" fontId="17" fillId="0" borderId="26" xfId="0" applyFont="1" applyBorder="1" applyAlignment="1">
      <alignment horizontal="center" vertical="center"/>
    </xf>
    <xf numFmtId="166" fontId="17" fillId="0" borderId="26" xfId="21" applyNumberFormat="1" applyFont="1" applyFill="1" applyBorder="1" applyAlignment="1">
      <alignment horizontal="center" vertical="center"/>
      <protection/>
    </xf>
    <xf numFmtId="164" fontId="17" fillId="0" borderId="32" xfId="0" applyFont="1" applyBorder="1" applyAlignment="1">
      <alignment horizontal="center"/>
    </xf>
    <xf numFmtId="164" fontId="24" fillId="6" borderId="11" xfId="0" applyFont="1" applyFill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5" fillId="0" borderId="0" xfId="0" applyFont="1" applyAlignment="1">
      <alignment vertical="center"/>
    </xf>
    <xf numFmtId="164" fontId="26" fillId="7" borderId="11" xfId="0" applyFont="1" applyFill="1" applyBorder="1" applyAlignment="1">
      <alignment horizontal="center" vertical="center" wrapText="1"/>
    </xf>
    <xf numFmtId="164" fontId="26" fillId="7" borderId="11" xfId="0" applyFont="1" applyFill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169" fontId="25" fillId="0" borderId="11" xfId="0" applyNumberFormat="1" applyFont="1" applyBorder="1" applyAlignment="1">
      <alignment horizontal="center" vertical="center"/>
    </xf>
    <xf numFmtId="167" fontId="25" fillId="0" borderId="1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Hoja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</xdr:row>
      <xdr:rowOff>152400</xdr:rowOff>
    </xdr:from>
    <xdr:to>
      <xdr:col>3</xdr:col>
      <xdr:colOff>2381250</xdr:colOff>
      <xdr:row>1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14325"/>
          <a:ext cx="15335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="130" zoomScaleNormal="130" workbookViewId="0" topLeftCell="A1">
      <selection activeCell="H8" sqref="H8"/>
    </sheetView>
  </sheetViews>
  <sheetFormatPr defaultColWidth="11.421875" defaultRowHeight="12.75"/>
  <cols>
    <col min="1" max="1" width="7.140625" style="0" customWidth="1"/>
    <col min="2" max="2" width="10.28125" style="1" customWidth="1"/>
    <col min="3" max="3" width="6.00390625" style="0" customWidth="1"/>
    <col min="4" max="4" width="38.421875" style="0" customWidth="1"/>
    <col min="5" max="5" width="16.57421875" style="0" customWidth="1"/>
    <col min="6" max="6" width="10.28125" style="0" customWidth="1"/>
  </cols>
  <sheetData>
    <row r="2" spans="2:6" ht="105.75" customHeight="1">
      <c r="B2" s="2"/>
      <c r="C2" s="3"/>
      <c r="D2" s="3"/>
      <c r="E2" s="3"/>
      <c r="F2" s="3"/>
    </row>
    <row r="3" spans="2:6" ht="30" customHeight="1">
      <c r="B3" s="4" t="s">
        <v>0</v>
      </c>
      <c r="C3" s="4"/>
      <c r="D3" s="4"/>
      <c r="E3" s="4"/>
      <c r="F3" s="4"/>
    </row>
    <row r="4" spans="2:6" ht="12.75">
      <c r="B4" s="5" t="s">
        <v>1</v>
      </c>
      <c r="C4" s="5"/>
      <c r="D4" s="5"/>
      <c r="E4" s="5"/>
      <c r="F4" s="5"/>
    </row>
    <row r="5" spans="2:6" ht="12.75">
      <c r="B5" s="2"/>
      <c r="C5" s="3"/>
      <c r="D5" s="3"/>
      <c r="E5" s="3"/>
      <c r="F5" s="3"/>
    </row>
    <row r="6" spans="2:6" ht="12.75">
      <c r="B6" s="6" t="s">
        <v>2</v>
      </c>
      <c r="C6" s="6"/>
      <c r="D6" s="6"/>
      <c r="E6" s="6"/>
      <c r="F6" s="6"/>
    </row>
    <row r="7" spans="2:6" ht="12.75">
      <c r="B7" s="7" t="s">
        <v>3</v>
      </c>
      <c r="C7" s="7"/>
      <c r="D7" s="7"/>
      <c r="E7" s="7"/>
      <c r="F7" s="7"/>
    </row>
    <row r="8" spans="2:6" ht="35.25" customHeight="1">
      <c r="B8" s="8" t="s">
        <v>4</v>
      </c>
      <c r="C8" s="8"/>
      <c r="D8" s="8"/>
      <c r="E8" s="8"/>
      <c r="F8" s="8"/>
    </row>
    <row r="9" spans="2:6" ht="12.75">
      <c r="B9" s="2"/>
      <c r="C9" s="3"/>
      <c r="D9" s="3"/>
      <c r="E9" s="3"/>
      <c r="F9" s="3"/>
    </row>
    <row r="10" spans="2:6" ht="12.75">
      <c r="B10" s="2"/>
      <c r="C10" s="3"/>
      <c r="D10" s="3"/>
      <c r="E10" s="3"/>
      <c r="F10" s="3"/>
    </row>
    <row r="11" spans="2:6" ht="12.75">
      <c r="B11" s="9" t="s">
        <v>5</v>
      </c>
      <c r="C11" s="9"/>
      <c r="D11" s="9"/>
      <c r="E11" s="9"/>
      <c r="F11" s="9"/>
    </row>
    <row r="12" spans="2:6" ht="12.75">
      <c r="B12" s="2"/>
      <c r="C12" s="3"/>
      <c r="D12" s="3"/>
      <c r="E12" s="3"/>
      <c r="F12" s="3"/>
    </row>
    <row r="13" spans="2:6" ht="18" customHeight="1">
      <c r="B13" s="10" t="s">
        <v>6</v>
      </c>
      <c r="C13" s="10"/>
      <c r="D13" s="10"/>
      <c r="E13" s="10"/>
      <c r="F13" s="10"/>
    </row>
    <row r="14" spans="2:6" ht="18" customHeight="1">
      <c r="B14" s="11" t="s">
        <v>7</v>
      </c>
      <c r="C14" s="11"/>
      <c r="D14" s="11"/>
      <c r="E14" s="11"/>
      <c r="F14" s="11"/>
    </row>
    <row r="15" spans="2:6" ht="12.75">
      <c r="B15" s="2"/>
      <c r="C15" s="3"/>
      <c r="D15" s="3"/>
      <c r="E15" s="3"/>
      <c r="F15" s="3"/>
    </row>
    <row r="16" spans="2:6" ht="10.5" customHeight="1">
      <c r="B16" s="2"/>
      <c r="C16" s="12"/>
      <c r="D16" s="13"/>
      <c r="E16" s="14"/>
      <c r="F16" s="3"/>
    </row>
    <row r="17" spans="2:6" ht="10.5" customHeight="1">
      <c r="B17" s="2"/>
      <c r="C17" s="12"/>
      <c r="D17" s="13"/>
      <c r="E17" s="14"/>
      <c r="F17" s="3"/>
    </row>
    <row r="18" spans="2:6" ht="10.5" customHeight="1">
      <c r="B18" s="2"/>
      <c r="C18" s="12"/>
      <c r="D18" s="13"/>
      <c r="E18" s="14"/>
      <c r="F18" s="3"/>
    </row>
    <row r="19" spans="2:6" ht="10.5" customHeight="1">
      <c r="B19" s="2"/>
      <c r="C19" s="12"/>
      <c r="D19" s="13"/>
      <c r="E19" s="14"/>
      <c r="F19" s="3"/>
    </row>
    <row r="20" spans="2:6" ht="10.5" customHeight="1">
      <c r="B20" s="2"/>
      <c r="C20" s="12"/>
      <c r="D20" s="13"/>
      <c r="E20" s="14"/>
      <c r="F20" s="3"/>
    </row>
    <row r="21" spans="2:6" ht="10.5" customHeight="1">
      <c r="B21" s="2"/>
      <c r="C21" s="12"/>
      <c r="D21" s="13"/>
      <c r="E21" s="14"/>
      <c r="F21" s="3"/>
    </row>
    <row r="22" spans="2:6" ht="10.5" customHeight="1">
      <c r="B22" s="2"/>
      <c r="C22" s="12"/>
      <c r="D22" s="13"/>
      <c r="E22" s="14"/>
      <c r="F22" s="3"/>
    </row>
    <row r="23" spans="2:6" ht="10.5" customHeight="1">
      <c r="B23" s="2"/>
      <c r="C23" s="12"/>
      <c r="D23" s="13"/>
      <c r="E23" s="14"/>
      <c r="F23" s="3"/>
    </row>
    <row r="24" spans="2:6" ht="12.75">
      <c r="B24" s="2"/>
      <c r="C24" s="12"/>
      <c r="D24" s="13"/>
      <c r="E24" s="3"/>
      <c r="F24" s="3"/>
    </row>
    <row r="25" spans="2:6" ht="12.75">
      <c r="B25" s="2"/>
      <c r="C25" s="12"/>
      <c r="D25" s="13"/>
      <c r="E25" s="3"/>
      <c r="F25" s="3"/>
    </row>
    <row r="26" spans="2:6" ht="12.75">
      <c r="B26" s="2"/>
      <c r="C26" s="12"/>
      <c r="D26" s="13"/>
      <c r="E26" s="3"/>
      <c r="F26" s="3"/>
    </row>
    <row r="27" spans="3:4" ht="12.75">
      <c r="C27" s="12"/>
      <c r="D27" s="13"/>
    </row>
    <row r="28" spans="3:4" ht="12.75">
      <c r="C28" s="12"/>
      <c r="D28" s="13"/>
    </row>
    <row r="29" spans="3:4" ht="12.75">
      <c r="C29" s="12"/>
      <c r="D29" s="13"/>
    </row>
    <row r="30" spans="3:4" ht="12.75">
      <c r="C30" s="12"/>
      <c r="D30" s="13"/>
    </row>
    <row r="31" spans="3:4" ht="12.75">
      <c r="C31" s="12"/>
      <c r="D31" s="13"/>
    </row>
    <row r="32" spans="3:4" ht="12.75">
      <c r="C32" s="12"/>
      <c r="D32" s="13"/>
    </row>
  </sheetData>
  <sheetProtection selectLockedCells="1" selectUnlockedCells="1"/>
  <mergeCells count="8">
    <mergeCell ref="B3:F3"/>
    <mergeCell ref="B4:F4"/>
    <mergeCell ref="B6:F6"/>
    <mergeCell ref="B7:F7"/>
    <mergeCell ref="B8:F8"/>
    <mergeCell ref="B11:F11"/>
    <mergeCell ref="B13:F13"/>
    <mergeCell ref="B14:F14"/>
  </mergeCells>
  <printOptions horizontalCentered="1"/>
  <pageMargins left="0.7" right="0.7" top="0.75" bottom="0.75" header="0.5118055555555555" footer="0.3"/>
  <pageSetup horizontalDpi="300" verticalDpi="300" orientation="portrait" paperSize="9"/>
  <headerFooter alignWithMargins="0">
    <oddFooter>&amp;C&amp;8Fetemba – Acoyte 1347 Dto. 2 – CP: C1414BZE  -Ciudad Autónoma de Buenos Aires – Argentina
Telefax: 4854-4200 – web: www.fetemba.org.ar – email: info@fetemba.org.ar
Personería Jurídica Resolución I.G.J. Nº 330 del 21-5-93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workbookViewId="0" topLeftCell="A67">
      <pane xSplit="4" topLeftCell="E67" activePane="topRight" state="frozen"/>
      <selection pane="topLeft" activeCell="A67" sqref="A67"/>
      <selection pane="topRight" activeCell="A1" sqref="A1"/>
    </sheetView>
  </sheetViews>
  <sheetFormatPr defaultColWidth="11.421875" defaultRowHeight="12.75"/>
  <cols>
    <col min="1" max="1" width="4.7109375" style="15" customWidth="1"/>
    <col min="2" max="2" width="25.00390625" style="15" customWidth="1"/>
    <col min="3" max="3" width="12.57421875" style="16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  <c r="X1" s="19"/>
      <c r="Y1" s="20"/>
      <c r="Z1" s="18"/>
      <c r="AA1" s="19"/>
      <c r="AB1" s="20"/>
    </row>
    <row r="2" spans="1:28" ht="12.75" customHeight="1">
      <c r="A2" s="21" t="s">
        <v>9</v>
      </c>
      <c r="B2" s="21"/>
      <c r="C2" s="21"/>
      <c r="D2" s="22" t="s">
        <v>10</v>
      </c>
      <c r="E2" s="23" t="s">
        <v>11</v>
      </c>
      <c r="F2" s="23"/>
      <c r="G2" s="23"/>
      <c r="H2" s="23" t="s">
        <v>12</v>
      </c>
      <c r="I2" s="23"/>
      <c r="J2" s="23"/>
      <c r="K2" s="23" t="s">
        <v>13</v>
      </c>
      <c r="L2" s="23"/>
      <c r="M2" s="23"/>
      <c r="N2" s="23" t="s">
        <v>14</v>
      </c>
      <c r="O2" s="23"/>
      <c r="P2" s="23"/>
      <c r="Q2" s="23" t="s">
        <v>15</v>
      </c>
      <c r="R2" s="23"/>
      <c r="S2" s="23"/>
      <c r="T2" s="23" t="s">
        <v>16</v>
      </c>
      <c r="U2" s="23"/>
      <c r="V2" s="23"/>
      <c r="W2" s="23" t="s">
        <v>17</v>
      </c>
      <c r="X2" s="23"/>
      <c r="Y2" s="23"/>
      <c r="Z2" s="23" t="s">
        <v>18</v>
      </c>
      <c r="AA2" s="23"/>
      <c r="AB2" s="23"/>
    </row>
    <row r="3" spans="1:28" ht="12.75" customHeight="1">
      <c r="A3" s="21"/>
      <c r="B3" s="21"/>
      <c r="C3" s="21"/>
      <c r="D3" s="22"/>
      <c r="E3" s="24" t="s">
        <v>19</v>
      </c>
      <c r="F3" s="24"/>
      <c r="G3" s="24"/>
      <c r="H3" s="24" t="s">
        <v>20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2.75">
      <c r="A4" s="25" t="s">
        <v>21</v>
      </c>
      <c r="B4" s="25"/>
      <c r="C4" s="25"/>
      <c r="D4" s="22"/>
      <c r="E4" s="26">
        <v>42155</v>
      </c>
      <c r="F4" s="26"/>
      <c r="G4" s="26"/>
      <c r="H4" s="26">
        <v>42169</v>
      </c>
      <c r="I4" s="26"/>
      <c r="J4" s="26"/>
      <c r="K4" s="26">
        <v>42239</v>
      </c>
      <c r="L4" s="26"/>
      <c r="M4" s="26"/>
      <c r="N4" s="26">
        <v>42260</v>
      </c>
      <c r="O4" s="26"/>
      <c r="P4" s="26"/>
      <c r="Q4" s="26">
        <v>42288</v>
      </c>
      <c r="R4" s="26"/>
      <c r="S4" s="26"/>
      <c r="T4" s="26">
        <v>42331</v>
      </c>
      <c r="U4" s="26"/>
      <c r="V4" s="26"/>
      <c r="W4" s="26"/>
      <c r="X4" s="26"/>
      <c r="Y4" s="26"/>
      <c r="Z4" s="26"/>
      <c r="AA4" s="26"/>
      <c r="AB4" s="26"/>
    </row>
    <row r="5" spans="1:28" ht="12.75">
      <c r="A5" s="27" t="s">
        <v>22</v>
      </c>
      <c r="B5" s="28" t="s">
        <v>23</v>
      </c>
      <c r="C5" s="29" t="s">
        <v>24</v>
      </c>
      <c r="D5" s="22"/>
      <c r="E5" s="30" t="s">
        <v>25</v>
      </c>
      <c r="F5" s="30" t="s">
        <v>22</v>
      </c>
      <c r="G5" s="31" t="s">
        <v>26</v>
      </c>
      <c r="H5" s="30" t="s">
        <v>25</v>
      </c>
      <c r="I5" s="30" t="s">
        <v>22</v>
      </c>
      <c r="J5" s="31" t="s">
        <v>26</v>
      </c>
      <c r="K5" s="30" t="s">
        <v>25</v>
      </c>
      <c r="L5" s="30" t="s">
        <v>22</v>
      </c>
      <c r="M5" s="31" t="s">
        <v>26</v>
      </c>
      <c r="N5" s="30" t="s">
        <v>25</v>
      </c>
      <c r="O5" s="30" t="s">
        <v>22</v>
      </c>
      <c r="P5" s="31" t="s">
        <v>26</v>
      </c>
      <c r="Q5" s="30" t="s">
        <v>25</v>
      </c>
      <c r="R5" s="30" t="s">
        <v>22</v>
      </c>
      <c r="S5" s="31" t="s">
        <v>26</v>
      </c>
      <c r="T5" s="30" t="s">
        <v>25</v>
      </c>
      <c r="U5" s="30" t="s">
        <v>22</v>
      </c>
      <c r="V5" s="31" t="s">
        <v>26</v>
      </c>
      <c r="W5" s="30"/>
      <c r="X5" s="30"/>
      <c r="Y5" s="31"/>
      <c r="Z5" s="30"/>
      <c r="AA5" s="30"/>
      <c r="AB5" s="31"/>
    </row>
    <row r="6" spans="1:28" s="39" customFormat="1" ht="12.75">
      <c r="A6" s="32">
        <v>1</v>
      </c>
      <c r="B6" s="33" t="s">
        <v>27</v>
      </c>
      <c r="C6" s="34" t="s">
        <v>28</v>
      </c>
      <c r="D6" s="35">
        <f>SUM(G6+J6+M6+P6+S6+V6+Y6+AB6)</f>
        <v>76</v>
      </c>
      <c r="E6" s="36" t="s">
        <v>29</v>
      </c>
      <c r="F6" s="37">
        <v>1</v>
      </c>
      <c r="G6" s="38">
        <f>IF(F6="-",0,VLOOKUP(F6,Puntajes!$B$5:$C$14,2,FALSE))</f>
        <v>38</v>
      </c>
      <c r="H6" s="36" t="str">
        <f>IF(I6="-","",E6)</f>
        <v>PRZ</v>
      </c>
      <c r="I6" s="37">
        <v>1</v>
      </c>
      <c r="J6" s="38">
        <v>38</v>
      </c>
      <c r="K6" s="36" t="str">
        <f>IF(L6="-","",H6)</f>
        <v>PRZ</v>
      </c>
      <c r="L6" s="37"/>
      <c r="M6" s="38"/>
      <c r="N6" s="36" t="str">
        <f>IF(O6="-","",K6)</f>
        <v>PRZ</v>
      </c>
      <c r="O6" s="37"/>
      <c r="P6" s="38"/>
      <c r="Q6" s="36" t="str">
        <f>IF(R6="-","",N6)</f>
        <v>PRZ</v>
      </c>
      <c r="R6" s="37"/>
      <c r="S6" s="38"/>
      <c r="T6" s="36" t="str">
        <f>IF(U6="-","",Q6)</f>
        <v>PRZ</v>
      </c>
      <c r="U6" s="37"/>
      <c r="V6" s="38"/>
      <c r="W6" s="36"/>
      <c r="X6" s="37"/>
      <c r="Y6" s="38"/>
      <c r="Z6" s="36"/>
      <c r="AA6" s="37"/>
      <c r="AB6" s="38"/>
    </row>
    <row r="7" spans="1:28" ht="12.75">
      <c r="A7" s="40" t="s">
        <v>30</v>
      </c>
      <c r="B7" s="41" t="s">
        <v>31</v>
      </c>
      <c r="C7" s="42" t="s">
        <v>32</v>
      </c>
      <c r="D7" s="43">
        <f>SUM(G7+J7+M7+P7+S7+V7+Y7+AB7)</f>
        <v>51</v>
      </c>
      <c r="E7" s="44" t="s">
        <v>33</v>
      </c>
      <c r="F7" s="45">
        <v>2</v>
      </c>
      <c r="G7" s="46">
        <f>IF(F7="-",0,VLOOKUP(F7,Puntajes!$B$5:$C$14,2,FALSE))</f>
        <v>31</v>
      </c>
      <c r="H7" s="44" t="str">
        <f>IF(I7="-","",E7)</f>
        <v>CED</v>
      </c>
      <c r="I7" s="45" t="s">
        <v>34</v>
      </c>
      <c r="J7" s="46">
        <v>20</v>
      </c>
      <c r="K7" s="44" t="str">
        <f>IF(L7="-","",H7)</f>
        <v>CED</v>
      </c>
      <c r="L7" s="45"/>
      <c r="M7" s="47"/>
      <c r="N7" s="44" t="str">
        <f>IF(O7="-","",K7)</f>
        <v>CED</v>
      </c>
      <c r="O7" s="45"/>
      <c r="P7" s="47"/>
      <c r="Q7" s="44" t="str">
        <f>IF(R7="-","",N7)</f>
        <v>CED</v>
      </c>
      <c r="R7" s="45"/>
      <c r="S7" s="47"/>
      <c r="T7" s="44" t="str">
        <f>IF(U7="-","",Q7)</f>
        <v>CED</v>
      </c>
      <c r="U7" s="45"/>
      <c r="V7" s="47"/>
      <c r="W7" s="44"/>
      <c r="X7" s="45"/>
      <c r="Y7" s="47"/>
      <c r="Z7" s="44"/>
      <c r="AA7" s="45"/>
      <c r="AB7" s="47"/>
    </row>
    <row r="8" spans="1:28" ht="12.75">
      <c r="A8" s="40" t="s">
        <v>35</v>
      </c>
      <c r="B8" s="41" t="s">
        <v>36</v>
      </c>
      <c r="C8" s="42" t="s">
        <v>32</v>
      </c>
      <c r="D8" s="43">
        <f>SUM(G8+J8+M8+P8+S8+V8+Y8+AB8)</f>
        <v>40</v>
      </c>
      <c r="E8" s="44" t="s">
        <v>33</v>
      </c>
      <c r="F8" s="45" t="s">
        <v>34</v>
      </c>
      <c r="G8" s="46">
        <f>IF(F8="-",0,VLOOKUP(F8,Puntajes!$B$5:$C$14,2,FALSE))</f>
        <v>20</v>
      </c>
      <c r="H8" s="44" t="str">
        <f>IF(I8="-","",E8)</f>
        <v>CED</v>
      </c>
      <c r="I8" s="45" t="s">
        <v>34</v>
      </c>
      <c r="J8" s="46">
        <v>20</v>
      </c>
      <c r="K8" s="44" t="str">
        <f>IF(L8="-","",H8)</f>
        <v>CED</v>
      </c>
      <c r="L8" s="45"/>
      <c r="M8" s="47"/>
      <c r="N8" s="44" t="str">
        <f>IF(O8="-","",K8)</f>
        <v>CED</v>
      </c>
      <c r="O8" s="45"/>
      <c r="P8" s="47"/>
      <c r="Q8" s="44" t="str">
        <f>IF(R8="-","",N8)</f>
        <v>CED</v>
      </c>
      <c r="R8" s="45"/>
      <c r="S8" s="47"/>
      <c r="T8" s="44" t="str">
        <f>IF(U8="-","",Q8)</f>
        <v>CED</v>
      </c>
      <c r="U8" s="45"/>
      <c r="V8" s="47"/>
      <c r="W8" s="44"/>
      <c r="X8" s="45"/>
      <c r="Y8" s="47"/>
      <c r="Z8" s="44"/>
      <c r="AA8" s="45"/>
      <c r="AB8" s="47"/>
    </row>
    <row r="9" spans="1:28" ht="12.75">
      <c r="A9" s="48" t="s">
        <v>37</v>
      </c>
      <c r="B9" s="41" t="s">
        <v>38</v>
      </c>
      <c r="C9" s="42" t="s">
        <v>32</v>
      </c>
      <c r="D9" s="43">
        <f>SUM(G9+J9+M9+P9+S9+V9+Y9+AB9)</f>
        <v>38</v>
      </c>
      <c r="E9" s="49" t="s">
        <v>33</v>
      </c>
      <c r="F9" s="50">
        <v>3</v>
      </c>
      <c r="G9" s="46">
        <f>IF(F9="-",0,VLOOKUP(F9,Puntajes!$B$5:$C$14,2,FALSE))</f>
        <v>25</v>
      </c>
      <c r="H9" s="44" t="str">
        <f>IF(I9="-","",E9)</f>
        <v>CED</v>
      </c>
      <c r="I9" s="50" t="s">
        <v>39</v>
      </c>
      <c r="J9" s="51">
        <v>13</v>
      </c>
      <c r="K9" s="44" t="str">
        <f>IF(L9="-","",H9)</f>
        <v>CED</v>
      </c>
      <c r="L9" s="45"/>
      <c r="M9" s="47"/>
      <c r="N9" s="44" t="str">
        <f>IF(O9="-","",K9)</f>
        <v>CED</v>
      </c>
      <c r="O9" s="45"/>
      <c r="P9" s="47"/>
      <c r="Q9" s="44" t="str">
        <f>IF(R9="-","",N9)</f>
        <v>CED</v>
      </c>
      <c r="R9" s="45"/>
      <c r="S9" s="47"/>
      <c r="T9" s="44" t="str">
        <f>IF(U9="-","",Q9)</f>
        <v>CED</v>
      </c>
      <c r="U9" s="45"/>
      <c r="V9" s="47"/>
      <c r="W9" s="44"/>
      <c r="X9" s="45"/>
      <c r="Y9" s="47"/>
      <c r="Z9" s="52"/>
      <c r="AA9" s="50"/>
      <c r="AB9" s="53"/>
    </row>
    <row r="10" spans="1:28" ht="12.75">
      <c r="A10" s="40">
        <v>5</v>
      </c>
      <c r="B10" s="41" t="s">
        <v>40</v>
      </c>
      <c r="C10" s="42" t="s">
        <v>41</v>
      </c>
      <c r="D10" s="43">
        <f>SUM(G10+J10+M10+P10+S10+V10+Y10+AB10)</f>
        <v>36</v>
      </c>
      <c r="E10" s="44" t="s">
        <v>42</v>
      </c>
      <c r="F10" s="45" t="s">
        <v>43</v>
      </c>
      <c r="G10" s="46">
        <f>IF(F10="-",0,VLOOKUP(F10,Puntajes!$B$5:$C$14,2,FALSE))</f>
        <v>16</v>
      </c>
      <c r="H10" s="44" t="str">
        <f>IF(I10="-","",E10)</f>
        <v>MAC</v>
      </c>
      <c r="I10" s="45" t="s">
        <v>34</v>
      </c>
      <c r="J10" s="46">
        <v>20</v>
      </c>
      <c r="K10" s="44" t="str">
        <f>IF(L10="-","",H10)</f>
        <v>MAC</v>
      </c>
      <c r="L10" s="45"/>
      <c r="M10" s="47"/>
      <c r="N10" s="44" t="str">
        <f>IF(O10="-","",K10)</f>
        <v>MAC</v>
      </c>
      <c r="O10" s="45"/>
      <c r="P10" s="47"/>
      <c r="Q10" s="44" t="str">
        <f>IF(R10="-","",N10)</f>
        <v>MAC</v>
      </c>
      <c r="R10" s="45"/>
      <c r="S10" s="47"/>
      <c r="T10" s="44" t="str">
        <f>IF(U10="-","",Q10)</f>
        <v>MAC</v>
      </c>
      <c r="U10" s="45"/>
      <c r="V10" s="47"/>
      <c r="W10" s="44"/>
      <c r="X10" s="45"/>
      <c r="Y10" s="47"/>
      <c r="Z10" s="54"/>
      <c r="AA10" s="45"/>
      <c r="AB10" s="47"/>
    </row>
    <row r="11" spans="1:28" ht="12.75">
      <c r="A11" s="40">
        <v>6</v>
      </c>
      <c r="B11" s="41" t="s">
        <v>44</v>
      </c>
      <c r="C11" s="42" t="s">
        <v>45</v>
      </c>
      <c r="D11" s="43">
        <f>SUM(G11+J11+M11+P11+S11+V11+Y11+AB11)</f>
        <v>31</v>
      </c>
      <c r="E11" s="44" t="s">
        <v>33</v>
      </c>
      <c r="F11" s="45" t="s">
        <v>46</v>
      </c>
      <c r="G11" s="46">
        <f>IF(F11="-",0,VLOOKUP(F11,Puntajes!$B$5:$C$14,2,FALSE))</f>
        <v>0</v>
      </c>
      <c r="H11" s="44" t="s">
        <v>33</v>
      </c>
      <c r="I11" s="45">
        <v>2</v>
      </c>
      <c r="J11" s="46">
        <v>31</v>
      </c>
      <c r="K11" s="44" t="str">
        <f>IF(L11="-","",H11)</f>
        <v>CED</v>
      </c>
      <c r="L11" s="45"/>
      <c r="M11" s="47"/>
      <c r="N11" s="44" t="str">
        <f>IF(O11="-","",K11)</f>
        <v>CED</v>
      </c>
      <c r="O11" s="45"/>
      <c r="P11" s="47"/>
      <c r="Q11" s="44" t="str">
        <f>IF(R11="-","",N11)</f>
        <v>CED</v>
      </c>
      <c r="R11" s="45"/>
      <c r="S11" s="47"/>
      <c r="T11" s="44" t="str">
        <f>IF(U11="-","",Q11)</f>
        <v>CED</v>
      </c>
      <c r="U11" s="45"/>
      <c r="V11" s="47"/>
      <c r="W11" s="44"/>
      <c r="X11" s="45"/>
      <c r="Y11" s="47"/>
      <c r="Z11" s="44"/>
      <c r="AA11" s="45"/>
      <c r="AB11" s="47"/>
    </row>
    <row r="12" spans="1:28" ht="12.75">
      <c r="A12" s="40">
        <v>7</v>
      </c>
      <c r="B12" s="41" t="s">
        <v>47</v>
      </c>
      <c r="C12" s="42" t="s">
        <v>48</v>
      </c>
      <c r="D12" s="43">
        <f>SUM(G12+J12+M12+P12+S12+V12+Y12+AB12)</f>
        <v>25</v>
      </c>
      <c r="E12" s="44" t="s">
        <v>49</v>
      </c>
      <c r="F12" s="45" t="s">
        <v>46</v>
      </c>
      <c r="G12" s="46">
        <f>IF(F12="-",0,VLOOKUP(F12,Puntajes!$B$5:$C$14,2,FALSE))</f>
        <v>0</v>
      </c>
      <c r="H12" s="44" t="s">
        <v>49</v>
      </c>
      <c r="I12" s="45">
        <v>3</v>
      </c>
      <c r="J12" s="46">
        <v>25</v>
      </c>
      <c r="K12" s="44" t="str">
        <f>IF(L12="-","",H12)</f>
        <v>ICA</v>
      </c>
      <c r="L12" s="45"/>
      <c r="M12" s="47"/>
      <c r="N12" s="44" t="str">
        <f>IF(O12="-","",K12)</f>
        <v>ICA</v>
      </c>
      <c r="O12" s="45"/>
      <c r="P12" s="47"/>
      <c r="Q12" s="44" t="str">
        <f>IF(R12="-","",N12)</f>
        <v>ICA</v>
      </c>
      <c r="R12" s="45"/>
      <c r="S12" s="47"/>
      <c r="T12" s="44" t="str">
        <f>IF(U12="-","",Q12)</f>
        <v>ICA</v>
      </c>
      <c r="U12" s="45"/>
      <c r="V12" s="47"/>
      <c r="W12" s="44"/>
      <c r="X12" s="45"/>
      <c r="Y12" s="47"/>
      <c r="Z12" s="52"/>
      <c r="AA12" s="50"/>
      <c r="AB12" s="53"/>
    </row>
    <row r="13" spans="1:28" ht="12.75">
      <c r="A13" s="48">
        <v>8</v>
      </c>
      <c r="B13" s="41" t="s">
        <v>50</v>
      </c>
      <c r="C13" s="42" t="s">
        <v>51</v>
      </c>
      <c r="D13" s="43">
        <f>SUM(G13+J13+M13+P13+S13+V13+Y13+AB13)</f>
        <v>25</v>
      </c>
      <c r="E13" s="44" t="s">
        <v>52</v>
      </c>
      <c r="F13" s="50" t="s">
        <v>46</v>
      </c>
      <c r="G13" s="46">
        <f>IF(F13="-",0,VLOOKUP(F13,Puntajes!$B$5:$C$14,2,FALSE))</f>
        <v>0</v>
      </c>
      <c r="H13" s="44" t="s">
        <v>52</v>
      </c>
      <c r="I13" s="50">
        <v>3</v>
      </c>
      <c r="J13" s="51">
        <v>25</v>
      </c>
      <c r="K13" s="44" t="str">
        <f>IF(L13="-","",H13)</f>
        <v>LHU</v>
      </c>
      <c r="L13" s="45"/>
      <c r="M13" s="47"/>
      <c r="N13" s="44" t="str">
        <f>IF(O13="-","",K13)</f>
        <v>LHU</v>
      </c>
      <c r="O13" s="45"/>
      <c r="P13" s="47"/>
      <c r="Q13" s="44" t="str">
        <f>IF(R13="-","",N13)</f>
        <v>LHU</v>
      </c>
      <c r="R13" s="45"/>
      <c r="S13" s="47"/>
      <c r="T13" s="44" t="str">
        <f>IF(U13="-","",Q13)</f>
        <v>LHU</v>
      </c>
      <c r="U13" s="45"/>
      <c r="V13" s="47"/>
      <c r="W13" s="55"/>
      <c r="X13" s="56"/>
      <c r="Y13" s="57"/>
      <c r="Z13" s="58"/>
      <c r="AA13" s="56"/>
      <c r="AB13" s="57"/>
    </row>
    <row r="14" spans="1:22" ht="12.75">
      <c r="A14" s="48">
        <v>9</v>
      </c>
      <c r="B14" s="41" t="s">
        <v>53</v>
      </c>
      <c r="C14" s="42" t="s">
        <v>54</v>
      </c>
      <c r="D14" s="43">
        <f>SUM(G14+J14+M14+P14+S14+V14+Y12+AB12)</f>
        <v>20</v>
      </c>
      <c r="E14" s="49" t="s">
        <v>49</v>
      </c>
      <c r="F14" s="50" t="s">
        <v>46</v>
      </c>
      <c r="G14" s="46">
        <f>IF(F14="-",0,VLOOKUP(F14,Puntajes!$B$5:$C$14,2,FALSE))</f>
        <v>0</v>
      </c>
      <c r="H14" s="49" t="s">
        <v>49</v>
      </c>
      <c r="I14" s="50" t="s">
        <v>34</v>
      </c>
      <c r="J14" s="51">
        <v>20</v>
      </c>
      <c r="K14" s="49" t="str">
        <f>IF(L14="-","",H14)</f>
        <v>ICA</v>
      </c>
      <c r="L14" s="45"/>
      <c r="M14" s="47"/>
      <c r="N14" s="44" t="str">
        <f>IF(O14="-","",K14)</f>
        <v>ICA</v>
      </c>
      <c r="O14" s="45"/>
      <c r="P14" s="47"/>
      <c r="Q14" s="44" t="str">
        <f>IF(R14="-","",N14)</f>
        <v>ICA</v>
      </c>
      <c r="R14" s="45"/>
      <c r="S14" s="47"/>
      <c r="T14" s="44" t="str">
        <f>IF(U14="-","",Q14)</f>
        <v>ICA</v>
      </c>
      <c r="U14" s="45"/>
      <c r="V14" s="47"/>
    </row>
    <row r="15" spans="1:22" ht="12.75">
      <c r="A15" s="59">
        <v>10</v>
      </c>
      <c r="B15" s="60" t="s">
        <v>55</v>
      </c>
      <c r="C15" s="61" t="s">
        <v>56</v>
      </c>
      <c r="D15" s="62">
        <f>SUM(G15+J15+M15+P15+S15+V15+Y13+AB13)</f>
        <v>16</v>
      </c>
      <c r="E15" s="55" t="s">
        <v>57</v>
      </c>
      <c r="F15" s="56" t="s">
        <v>46</v>
      </c>
      <c r="G15" s="63">
        <f>IF(F15="-",0,VLOOKUP(F15,Puntajes!$B$5:$C$14,2,FALSE))</f>
        <v>0</v>
      </c>
      <c r="H15" s="55" t="s">
        <v>57</v>
      </c>
      <c r="I15" s="56" t="s">
        <v>43</v>
      </c>
      <c r="J15" s="63">
        <v>16</v>
      </c>
      <c r="K15" s="55" t="str">
        <f>IF(L15="-","",H15)</f>
        <v>NIC</v>
      </c>
      <c r="L15" s="56"/>
      <c r="M15" s="57"/>
      <c r="N15" s="55" t="str">
        <f>IF(O15="-","",K15)</f>
        <v>NIC</v>
      </c>
      <c r="O15" s="56"/>
      <c r="P15" s="57"/>
      <c r="Q15" s="55" t="str">
        <f>IF(R15="-","",N15)</f>
        <v>NIC</v>
      </c>
      <c r="R15" s="56"/>
      <c r="S15" s="57"/>
      <c r="T15" s="55" t="str">
        <f>IF(U15="-","",Q15)</f>
        <v>NIC</v>
      </c>
      <c r="U15" s="56"/>
      <c r="V15" s="5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35">
      <pane xSplit="4" topLeftCell="E35" activePane="topRight" state="frozen"/>
      <selection pane="topLeft" activeCell="A35" sqref="A35"/>
      <selection pane="topRight" activeCell="H6" sqref="H6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6.0039062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64" t="s">
        <v>8</v>
      </c>
      <c r="B1" s="19"/>
      <c r="C1" s="19"/>
      <c r="D1" s="19"/>
      <c r="E1" s="18"/>
      <c r="F1" s="19"/>
      <c r="G1" s="20"/>
      <c r="H1" s="18"/>
      <c r="I1" s="19"/>
      <c r="J1" s="20"/>
      <c r="K1" s="18"/>
      <c r="L1" s="19"/>
      <c r="M1" s="20"/>
      <c r="N1" s="18"/>
      <c r="O1" s="19"/>
      <c r="P1" s="20"/>
      <c r="Q1" s="18"/>
      <c r="R1" s="19"/>
      <c r="S1" s="20"/>
      <c r="T1" s="18"/>
      <c r="U1" s="19"/>
      <c r="V1" s="20"/>
      <c r="W1" s="18"/>
      <c r="X1" s="19"/>
      <c r="Y1" s="20"/>
      <c r="Z1" s="18"/>
      <c r="AA1" s="19"/>
      <c r="AB1" s="20"/>
    </row>
    <row r="2" spans="1:28" ht="12.75">
      <c r="A2" s="65"/>
      <c r="B2" s="66"/>
      <c r="C2" s="66"/>
      <c r="D2" s="67"/>
      <c r="E2" s="68"/>
      <c r="F2" s="69"/>
      <c r="G2" s="68"/>
      <c r="H2" s="68"/>
      <c r="I2" s="69"/>
      <c r="J2" s="68"/>
      <c r="K2" s="68"/>
      <c r="L2" s="69"/>
      <c r="M2" s="68"/>
      <c r="N2" s="68"/>
      <c r="O2" s="69"/>
      <c r="P2" s="68"/>
      <c r="Q2" s="68"/>
      <c r="R2" s="69"/>
      <c r="S2" s="68"/>
      <c r="T2" s="68"/>
      <c r="U2" s="69"/>
      <c r="V2" s="68"/>
      <c r="W2" s="68"/>
      <c r="X2" s="69"/>
      <c r="Y2" s="68"/>
      <c r="Z2" s="68"/>
      <c r="AA2" s="69"/>
      <c r="AB2" s="68"/>
    </row>
    <row r="3" spans="1:28" ht="12.75" customHeight="1">
      <c r="A3" s="21" t="s">
        <v>58</v>
      </c>
      <c r="B3" s="21"/>
      <c r="C3" s="21"/>
      <c r="D3" s="22" t="s">
        <v>10</v>
      </c>
      <c r="E3" s="23" t="s">
        <v>11</v>
      </c>
      <c r="F3" s="23"/>
      <c r="G3" s="23"/>
      <c r="H3" s="23" t="s">
        <v>12</v>
      </c>
      <c r="I3" s="23"/>
      <c r="J3" s="23"/>
      <c r="K3" s="23" t="s">
        <v>13</v>
      </c>
      <c r="L3" s="23"/>
      <c r="M3" s="23"/>
      <c r="N3" s="23" t="s">
        <v>14</v>
      </c>
      <c r="O3" s="23"/>
      <c r="P3" s="23"/>
      <c r="Q3" s="23" t="s">
        <v>15</v>
      </c>
      <c r="R3" s="23"/>
      <c r="S3" s="23"/>
      <c r="T3" s="23" t="s">
        <v>16</v>
      </c>
      <c r="U3" s="23"/>
      <c r="V3" s="23"/>
      <c r="W3" s="23" t="s">
        <v>17</v>
      </c>
      <c r="X3" s="23"/>
      <c r="Y3" s="23"/>
      <c r="Z3" s="23" t="s">
        <v>18</v>
      </c>
      <c r="AA3" s="23"/>
      <c r="AB3" s="23"/>
    </row>
    <row r="4" spans="1:28" ht="12.75" customHeight="1">
      <c r="A4" s="21"/>
      <c r="B4" s="21"/>
      <c r="C4" s="21"/>
      <c r="D4" s="22"/>
      <c r="E4" s="24" t="s">
        <v>19</v>
      </c>
      <c r="F4" s="24"/>
      <c r="G4" s="24"/>
      <c r="H4" s="24" t="s">
        <v>20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59</v>
      </c>
      <c r="X4" s="24"/>
      <c r="Y4" s="24"/>
      <c r="Z4" s="24"/>
      <c r="AA4" s="24"/>
      <c r="AB4" s="24"/>
    </row>
    <row r="5" spans="1:28" ht="12.75">
      <c r="A5" s="25" t="s">
        <v>60</v>
      </c>
      <c r="B5" s="25"/>
      <c r="C5" s="25"/>
      <c r="D5" s="22"/>
      <c r="E5" s="26">
        <v>42155</v>
      </c>
      <c r="F5" s="26"/>
      <c r="G5" s="26"/>
      <c r="H5" s="26">
        <v>42169</v>
      </c>
      <c r="I5" s="26"/>
      <c r="J5" s="26"/>
      <c r="K5" s="26">
        <v>42218</v>
      </c>
      <c r="L5" s="26"/>
      <c r="M5" s="26"/>
      <c r="N5" s="26">
        <v>42253</v>
      </c>
      <c r="O5" s="26"/>
      <c r="P5" s="26"/>
      <c r="Q5" s="26">
        <v>42288</v>
      </c>
      <c r="R5" s="26"/>
      <c r="S5" s="26"/>
      <c r="T5" s="26">
        <v>42331</v>
      </c>
      <c r="U5" s="26"/>
      <c r="V5" s="26"/>
      <c r="W5" s="26">
        <v>41595</v>
      </c>
      <c r="X5" s="26"/>
      <c r="Y5" s="26"/>
      <c r="Z5" s="26"/>
      <c r="AA5" s="26"/>
      <c r="AB5" s="26"/>
    </row>
    <row r="6" spans="1:28" ht="12.75">
      <c r="A6" s="27" t="s">
        <v>22</v>
      </c>
      <c r="B6" s="70" t="s">
        <v>23</v>
      </c>
      <c r="C6" s="29" t="s">
        <v>61</v>
      </c>
      <c r="D6" s="22"/>
      <c r="E6" s="30" t="s">
        <v>25</v>
      </c>
      <c r="F6" s="30" t="s">
        <v>22</v>
      </c>
      <c r="G6" s="31" t="s">
        <v>26</v>
      </c>
      <c r="H6" s="30" t="s">
        <v>25</v>
      </c>
      <c r="I6" s="30" t="s">
        <v>22</v>
      </c>
      <c r="J6" s="31" t="s">
        <v>26</v>
      </c>
      <c r="K6" s="30" t="s">
        <v>25</v>
      </c>
      <c r="L6" s="30" t="s">
        <v>22</v>
      </c>
      <c r="M6" s="31" t="s">
        <v>26</v>
      </c>
      <c r="N6" s="30" t="s">
        <v>25</v>
      </c>
      <c r="O6" s="30" t="s">
        <v>22</v>
      </c>
      <c r="P6" s="31" t="s">
        <v>26</v>
      </c>
      <c r="Q6" s="30" t="s">
        <v>25</v>
      </c>
      <c r="R6" s="30" t="s">
        <v>22</v>
      </c>
      <c r="S6" s="31" t="s">
        <v>26</v>
      </c>
      <c r="T6" s="30" t="s">
        <v>25</v>
      </c>
      <c r="U6" s="30" t="s">
        <v>22</v>
      </c>
      <c r="V6" s="31" t="s">
        <v>26</v>
      </c>
      <c r="W6" s="30" t="s">
        <v>25</v>
      </c>
      <c r="X6" s="30" t="s">
        <v>22</v>
      </c>
      <c r="Y6" s="31" t="s">
        <v>26</v>
      </c>
      <c r="Z6" s="30" t="s">
        <v>25</v>
      </c>
      <c r="AA6" s="30" t="s">
        <v>22</v>
      </c>
      <c r="AB6" s="31" t="s">
        <v>26</v>
      </c>
    </row>
    <row r="7" spans="1:28" ht="12.75">
      <c r="A7" s="32">
        <v>1</v>
      </c>
      <c r="B7" s="71"/>
      <c r="C7" s="72"/>
      <c r="D7" s="73">
        <f>SUM(G7+J7+M7+P7+S7+V7+Y7+AB7)</f>
        <v>0</v>
      </c>
      <c r="E7" s="74" t="s">
        <v>62</v>
      </c>
      <c r="F7" s="74"/>
      <c r="G7" s="74"/>
      <c r="H7" s="74" t="s">
        <v>62</v>
      </c>
      <c r="I7" s="74"/>
      <c r="J7" s="74"/>
      <c r="K7" s="44"/>
      <c r="L7" s="45"/>
      <c r="M7" s="47"/>
      <c r="N7" s="44"/>
      <c r="O7" s="75" t="s">
        <v>46</v>
      </c>
      <c r="P7" s="76"/>
      <c r="Q7" s="44"/>
      <c r="R7" s="45" t="s">
        <v>46</v>
      </c>
      <c r="S7" s="47"/>
      <c r="T7" s="44"/>
      <c r="U7" s="45" t="s">
        <v>46</v>
      </c>
      <c r="V7" s="47"/>
      <c r="W7" s="44"/>
      <c r="X7" s="45" t="s">
        <v>46</v>
      </c>
      <c r="Y7" s="47"/>
      <c r="Z7" s="44"/>
      <c r="AA7" s="45"/>
      <c r="AB7" s="47"/>
    </row>
    <row r="8" spans="1:28" ht="12.75">
      <c r="A8" s="40" t="s">
        <v>30</v>
      </c>
      <c r="B8" s="77"/>
      <c r="C8" s="78"/>
      <c r="D8" s="73">
        <f>SUM(G8+J8+M8+P8+S8+V8+Y8+AB8)</f>
        <v>0</v>
      </c>
      <c r="E8" s="44"/>
      <c r="F8" s="45"/>
      <c r="G8" s="47"/>
      <c r="H8" s="44"/>
      <c r="I8" s="45"/>
      <c r="J8" s="47"/>
      <c r="K8" s="44"/>
      <c r="L8" s="45"/>
      <c r="M8" s="47"/>
      <c r="N8" s="44"/>
      <c r="O8" s="75" t="s">
        <v>46</v>
      </c>
      <c r="P8" s="76"/>
      <c r="Q8" s="44"/>
      <c r="R8" s="75" t="s">
        <v>46</v>
      </c>
      <c r="S8" s="76"/>
      <c r="T8" s="44"/>
      <c r="U8" s="45" t="s">
        <v>46</v>
      </c>
      <c r="V8" s="47"/>
      <c r="W8" s="44"/>
      <c r="X8" s="45" t="s">
        <v>46</v>
      </c>
      <c r="Y8" s="47"/>
      <c r="Z8" s="54"/>
      <c r="AA8" s="45"/>
      <c r="AB8" s="47"/>
    </row>
    <row r="9" spans="1:28" ht="12.75">
      <c r="A9" s="40" t="s">
        <v>35</v>
      </c>
      <c r="B9" s="77"/>
      <c r="C9" s="78"/>
      <c r="D9" s="73">
        <f>SUM(G9+J9+M9+P9+S9+V9+Y9+AB9)</f>
        <v>0</v>
      </c>
      <c r="E9" s="44"/>
      <c r="F9" s="45"/>
      <c r="G9" s="47"/>
      <c r="H9" s="44"/>
      <c r="I9" s="45"/>
      <c r="J9" s="47"/>
      <c r="K9" s="44"/>
      <c r="L9" s="75"/>
      <c r="M9" s="76"/>
      <c r="N9" s="44"/>
      <c r="O9" s="75" t="s">
        <v>46</v>
      </c>
      <c r="P9" s="76"/>
      <c r="Q9" s="44"/>
      <c r="R9" s="45" t="s">
        <v>46</v>
      </c>
      <c r="S9" s="47"/>
      <c r="T9" s="44"/>
      <c r="U9" s="45" t="s">
        <v>46</v>
      </c>
      <c r="V9" s="47"/>
      <c r="W9" s="44"/>
      <c r="X9" s="45" t="s">
        <v>46</v>
      </c>
      <c r="Y9" s="47"/>
      <c r="Z9" s="44"/>
      <c r="AA9" s="45"/>
      <c r="AB9" s="47"/>
    </row>
    <row r="10" spans="1:28" ht="12.75">
      <c r="A10" s="40" t="s">
        <v>37</v>
      </c>
      <c r="B10" s="77"/>
      <c r="C10" s="78"/>
      <c r="D10" s="73">
        <f>SUM(G10+J10+M10+P10+S10+V10+Y10+AB10)</f>
        <v>0</v>
      </c>
      <c r="E10" s="44"/>
      <c r="F10" s="45"/>
      <c r="G10" s="47"/>
      <c r="H10" s="44"/>
      <c r="I10" s="45"/>
      <c r="J10" s="47"/>
      <c r="K10" s="44"/>
      <c r="L10" s="75"/>
      <c r="M10" s="76"/>
      <c r="N10" s="44"/>
      <c r="O10" s="75" t="s">
        <v>46</v>
      </c>
      <c r="P10" s="76"/>
      <c r="Q10" s="44"/>
      <c r="R10" s="45" t="s">
        <v>46</v>
      </c>
      <c r="S10" s="47"/>
      <c r="T10" s="44"/>
      <c r="U10" s="45" t="s">
        <v>46</v>
      </c>
      <c r="V10" s="47"/>
      <c r="W10" s="44"/>
      <c r="X10" s="45" t="s">
        <v>46</v>
      </c>
      <c r="Y10" s="47"/>
      <c r="Z10" s="44"/>
      <c r="AA10" s="45"/>
      <c r="AB10" s="47"/>
    </row>
    <row r="11" spans="1:28" ht="12.75">
      <c r="A11" s="40" t="s">
        <v>63</v>
      </c>
      <c r="B11" s="77"/>
      <c r="C11" s="78"/>
      <c r="D11" s="73">
        <f>SUM(G11+J11+M11+P11+S11+V11+Y11+AB11)</f>
        <v>0</v>
      </c>
      <c r="E11" s="44"/>
      <c r="F11" s="45"/>
      <c r="G11" s="47"/>
      <c r="H11" s="44"/>
      <c r="I11" s="75"/>
      <c r="J11" s="76"/>
      <c r="K11" s="44"/>
      <c r="L11" s="45"/>
      <c r="M11" s="47"/>
      <c r="N11" s="44"/>
      <c r="O11" s="75" t="s">
        <v>46</v>
      </c>
      <c r="P11" s="76"/>
      <c r="Q11" s="44"/>
      <c r="R11" s="45" t="s">
        <v>46</v>
      </c>
      <c r="S11" s="47"/>
      <c r="T11" s="44"/>
      <c r="U11" s="45" t="s">
        <v>46</v>
      </c>
      <c r="V11" s="47"/>
      <c r="W11" s="44"/>
      <c r="X11" s="45" t="s">
        <v>46</v>
      </c>
      <c r="Y11" s="47"/>
      <c r="Z11" s="44"/>
      <c r="AA11" s="45"/>
      <c r="AB11" s="47"/>
    </row>
    <row r="12" spans="1:28" ht="12.75">
      <c r="A12" s="40" t="s">
        <v>64</v>
      </c>
      <c r="B12" s="77"/>
      <c r="C12" s="78"/>
      <c r="D12" s="73">
        <f>SUM(G12+J12+M12+P12+S12+V12+Y12+AB12)</f>
        <v>0</v>
      </c>
      <c r="E12" s="44"/>
      <c r="F12" s="75"/>
      <c r="G12" s="76"/>
      <c r="H12" s="44"/>
      <c r="I12" s="45"/>
      <c r="J12" s="47"/>
      <c r="K12" s="44"/>
      <c r="L12" s="75"/>
      <c r="M12" s="76"/>
      <c r="N12" s="44"/>
      <c r="O12" s="75" t="s">
        <v>46</v>
      </c>
      <c r="P12" s="76"/>
      <c r="Q12" s="44"/>
      <c r="R12" s="45" t="s">
        <v>46</v>
      </c>
      <c r="S12" s="47"/>
      <c r="T12" s="44"/>
      <c r="U12" s="45" t="s">
        <v>46</v>
      </c>
      <c r="V12" s="47"/>
      <c r="W12" s="44"/>
      <c r="X12" s="45" t="s">
        <v>46</v>
      </c>
      <c r="Y12" s="47"/>
      <c r="Z12" s="44"/>
      <c r="AA12" s="45"/>
      <c r="AB12" s="47"/>
    </row>
    <row r="13" spans="1:28" ht="12.75">
      <c r="A13" s="48" t="s">
        <v>65</v>
      </c>
      <c r="B13" s="79"/>
      <c r="C13" s="80"/>
      <c r="D13" s="73">
        <f>SUM(G13+J13+M13+P13+S13+V13+Y13+AB13)</f>
        <v>0</v>
      </c>
      <c r="E13" s="49"/>
      <c r="F13" s="50"/>
      <c r="G13" s="53"/>
      <c r="H13" s="44"/>
      <c r="I13" s="75"/>
      <c r="J13" s="76"/>
      <c r="K13" s="44"/>
      <c r="L13" s="75"/>
      <c r="M13" s="76"/>
      <c r="N13" s="44"/>
      <c r="O13" s="75" t="s">
        <v>46</v>
      </c>
      <c r="P13" s="76"/>
      <c r="Q13" s="49"/>
      <c r="R13" s="50" t="s">
        <v>46</v>
      </c>
      <c r="S13" s="53"/>
      <c r="T13" s="49"/>
      <c r="U13" s="50" t="s">
        <v>46</v>
      </c>
      <c r="V13" s="53"/>
      <c r="W13" s="49"/>
      <c r="X13" s="50" t="s">
        <v>46</v>
      </c>
      <c r="Y13" s="53"/>
      <c r="Z13" s="49"/>
      <c r="AA13" s="50"/>
      <c r="AB13" s="53"/>
    </row>
    <row r="14" spans="1:28" ht="12.75">
      <c r="A14" s="59">
        <v>8</v>
      </c>
      <c r="B14" s="81"/>
      <c r="C14" s="82"/>
      <c r="D14" s="73">
        <f>SUM(G14+J14+M14+P14+S14+V14+Y14+AB14)</f>
        <v>0</v>
      </c>
      <c r="E14" s="55"/>
      <c r="F14" s="56"/>
      <c r="G14" s="57"/>
      <c r="H14" s="55"/>
      <c r="I14" s="56"/>
      <c r="J14" s="57"/>
      <c r="K14" s="55"/>
      <c r="L14" s="56"/>
      <c r="M14" s="57"/>
      <c r="N14" s="55"/>
      <c r="O14" s="56" t="s">
        <v>46</v>
      </c>
      <c r="P14" s="57"/>
      <c r="Q14" s="55"/>
      <c r="R14" s="56" t="s">
        <v>46</v>
      </c>
      <c r="S14" s="57"/>
      <c r="T14" s="55"/>
      <c r="U14" s="56" t="s">
        <v>46</v>
      </c>
      <c r="V14" s="57"/>
      <c r="W14" s="55"/>
      <c r="X14" s="56" t="s">
        <v>46</v>
      </c>
      <c r="Y14" s="57"/>
      <c r="Z14" s="55"/>
      <c r="AA14" s="56"/>
      <c r="AB14" s="57"/>
    </row>
    <row r="15" spans="2:4" ht="12.75">
      <c r="B15" s="83"/>
      <c r="C15" s="83"/>
      <c r="D15" s="83"/>
    </row>
    <row r="16" spans="1:28" ht="12.75">
      <c r="A16" s="84"/>
      <c r="B16" s="83"/>
      <c r="C16" s="83"/>
      <c r="D16" s="83"/>
      <c r="E16" s="85"/>
      <c r="F16" s="86"/>
      <c r="G16" s="86"/>
      <c r="H16" s="85"/>
      <c r="I16" s="87"/>
      <c r="J16" s="87"/>
      <c r="K16" s="88"/>
      <c r="L16" s="87"/>
      <c r="M16" s="87"/>
      <c r="N16" s="85"/>
      <c r="O16" s="86"/>
      <c r="P16" s="86"/>
      <c r="Q16" s="85"/>
      <c r="R16" s="87"/>
      <c r="S16" s="87"/>
      <c r="T16" s="88"/>
      <c r="U16" s="87"/>
      <c r="V16" s="87"/>
      <c r="W16" s="85"/>
      <c r="X16" s="87"/>
      <c r="Y16" s="87"/>
      <c r="Z16" s="88"/>
      <c r="AA16" s="87"/>
      <c r="AB16" s="87"/>
    </row>
    <row r="17" spans="1:28" ht="12.75">
      <c r="A17" s="87"/>
      <c r="B17" s="83"/>
      <c r="C17" s="83"/>
      <c r="D17" s="83"/>
      <c r="E17" s="88"/>
      <c r="F17" s="87"/>
      <c r="G17" s="87"/>
      <c r="H17" s="88"/>
      <c r="I17" s="89"/>
      <c r="J17" s="89"/>
      <c r="K17" s="89"/>
      <c r="L17" s="89"/>
      <c r="M17" s="89"/>
      <c r="N17" s="88"/>
      <c r="O17" s="87"/>
      <c r="P17" s="87"/>
      <c r="Q17" s="88"/>
      <c r="R17" s="89"/>
      <c r="S17" s="89"/>
      <c r="T17" s="89"/>
      <c r="U17" s="89"/>
      <c r="V17" s="89"/>
      <c r="W17" s="88"/>
      <c r="X17" s="89"/>
      <c r="Y17" s="89"/>
      <c r="Z17" s="89"/>
      <c r="AA17" s="89"/>
      <c r="AB17" s="89"/>
    </row>
    <row r="18" spans="1:28" ht="12.75">
      <c r="A18" s="90"/>
      <c r="E18" s="89"/>
      <c r="F18" s="89"/>
      <c r="G18" s="89"/>
      <c r="H18" s="89"/>
      <c r="I18" s="87"/>
      <c r="J18" s="87"/>
      <c r="K18" s="88"/>
      <c r="L18" s="87"/>
      <c r="M18" s="87"/>
      <c r="N18" s="89"/>
      <c r="O18" s="89"/>
      <c r="P18" s="89"/>
      <c r="Q18" s="89"/>
      <c r="R18" s="87"/>
      <c r="S18" s="87"/>
      <c r="T18" s="88"/>
      <c r="U18" s="87"/>
      <c r="V18" s="87"/>
      <c r="W18" s="89"/>
      <c r="X18" s="87"/>
      <c r="Y18" s="87"/>
      <c r="Z18" s="88"/>
      <c r="AA18" s="87"/>
      <c r="AB18" s="87"/>
    </row>
    <row r="19" spans="1:28" ht="12.75">
      <c r="A19" s="87"/>
      <c r="E19" s="88"/>
      <c r="F19" s="87"/>
      <c r="G19" s="87"/>
      <c r="H19" s="88"/>
      <c r="I19" s="87"/>
      <c r="J19" s="87"/>
      <c r="K19" s="88"/>
      <c r="L19" s="87"/>
      <c r="M19" s="87"/>
      <c r="N19" s="88"/>
      <c r="O19" s="87"/>
      <c r="P19" s="87"/>
      <c r="Q19" s="88"/>
      <c r="R19" s="87"/>
      <c r="S19" s="87"/>
      <c r="T19" s="88"/>
      <c r="U19" s="87"/>
      <c r="V19" s="87"/>
      <c r="W19" s="88"/>
      <c r="X19" s="87"/>
      <c r="Y19" s="87"/>
      <c r="Z19" s="88"/>
      <c r="AA19" s="87"/>
      <c r="AB19" s="87"/>
    </row>
    <row r="20" spans="1:28" ht="12.75">
      <c r="A20" s="87"/>
      <c r="E20" s="88"/>
      <c r="F20" s="87"/>
      <c r="G20" s="87"/>
      <c r="H20" s="88"/>
      <c r="I20" s="91"/>
      <c r="J20" s="91"/>
      <c r="K20" s="85"/>
      <c r="L20" s="91"/>
      <c r="M20" s="91"/>
      <c r="N20" s="88"/>
      <c r="O20" s="87"/>
      <c r="P20" s="87"/>
      <c r="Q20" s="88"/>
      <c r="R20" s="91"/>
      <c r="S20" s="91"/>
      <c r="T20" s="85"/>
      <c r="U20" s="91"/>
      <c r="V20" s="91"/>
      <c r="W20" s="88"/>
      <c r="X20" s="91"/>
      <c r="Y20" s="91"/>
      <c r="Z20" s="85"/>
      <c r="AA20" s="91"/>
      <c r="AB20" s="91"/>
    </row>
    <row r="21" spans="1:28" ht="12.75">
      <c r="A21" s="91"/>
      <c r="B21" s="91"/>
      <c r="C21" s="91"/>
      <c r="D21" s="91"/>
      <c r="E21" s="85"/>
      <c r="F21" s="91"/>
      <c r="G21" s="91"/>
      <c r="H21" s="85"/>
      <c r="I21" s="91"/>
      <c r="J21" s="91"/>
      <c r="K21" s="85"/>
      <c r="L21" s="91"/>
      <c r="M21" s="91"/>
      <c r="N21" s="85"/>
      <c r="O21" s="91"/>
      <c r="P21" s="91"/>
      <c r="Q21" s="85"/>
      <c r="R21" s="91"/>
      <c r="S21" s="91"/>
      <c r="T21" s="85"/>
      <c r="U21" s="91"/>
      <c r="V21" s="91"/>
      <c r="W21" s="85"/>
      <c r="X21" s="91"/>
      <c r="Y21" s="91"/>
      <c r="Z21" s="85"/>
      <c r="AA21" s="91"/>
      <c r="AB21" s="91"/>
    </row>
    <row r="22" spans="1:28" ht="12.75">
      <c r="A22" s="91"/>
      <c r="B22" s="91"/>
      <c r="C22" s="91"/>
      <c r="D22" s="91"/>
      <c r="E22" s="85"/>
      <c r="F22" s="91"/>
      <c r="G22" s="91"/>
      <c r="H22" s="85"/>
      <c r="I22" s="91"/>
      <c r="J22" s="91"/>
      <c r="K22" s="85"/>
      <c r="L22" s="91"/>
      <c r="M22" s="91"/>
      <c r="N22" s="85"/>
      <c r="O22" s="91"/>
      <c r="P22" s="91"/>
      <c r="Q22" s="85"/>
      <c r="R22" s="91"/>
      <c r="S22" s="91"/>
      <c r="T22" s="85"/>
      <c r="U22" s="91"/>
      <c r="V22" s="91"/>
      <c r="W22" s="85"/>
      <c r="X22" s="91"/>
      <c r="Y22" s="91"/>
      <c r="Z22" s="85"/>
      <c r="AA22" s="91"/>
      <c r="AB22" s="91"/>
    </row>
    <row r="23" spans="1:23" ht="12.75">
      <c r="A23" s="91"/>
      <c r="B23" s="91"/>
      <c r="C23" s="91"/>
      <c r="D23" s="91"/>
      <c r="E23" s="85"/>
      <c r="F23" s="91"/>
      <c r="G23" s="91"/>
      <c r="H23" s="85"/>
      <c r="N23" s="85"/>
      <c r="O23" s="91"/>
      <c r="P23" s="91"/>
      <c r="Q23" s="85"/>
      <c r="W23" s="85"/>
    </row>
  </sheetData>
  <sheetProtection selectLockedCells="1" selectUnlockedCells="1"/>
  <mergeCells count="29">
    <mergeCell ref="A3:C4"/>
    <mergeCell ref="D3:D6"/>
    <mergeCell ref="E3:G3"/>
    <mergeCell ref="H3:J3"/>
    <mergeCell ref="K3:M3"/>
    <mergeCell ref="N3:P3"/>
    <mergeCell ref="Q3:S3"/>
    <mergeCell ref="T3:V3"/>
    <mergeCell ref="W3:Y3"/>
    <mergeCell ref="Z3:AB3"/>
    <mergeCell ref="E4:G4"/>
    <mergeCell ref="H4:J4"/>
    <mergeCell ref="K4:M4"/>
    <mergeCell ref="N4:P4"/>
    <mergeCell ref="Q4:S4"/>
    <mergeCell ref="T4:V4"/>
    <mergeCell ref="W4:Y4"/>
    <mergeCell ref="Z4:AB4"/>
    <mergeCell ref="A5:C5"/>
    <mergeCell ref="E5:G5"/>
    <mergeCell ref="H5:J5"/>
    <mergeCell ref="K5:M5"/>
    <mergeCell ref="N5:P5"/>
    <mergeCell ref="Q5:S5"/>
    <mergeCell ref="T5:V5"/>
    <mergeCell ref="W5:Y5"/>
    <mergeCell ref="Z5:AB5"/>
    <mergeCell ref="E7:G7"/>
    <mergeCell ref="H7:J7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zoomScale="85" zoomScaleNormal="85" workbookViewId="0" topLeftCell="A4">
      <pane xSplit="4" topLeftCell="E4" activePane="topRight" state="frozen"/>
      <selection pane="topLeft" activeCell="A4" sqref="A4"/>
      <selection pane="topRight" activeCell="A1" sqref="A1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13.57421875" style="16" customWidth="1"/>
    <col min="4" max="4" width="8.28125" style="15" customWidth="1"/>
    <col min="5" max="22" width="4.8515625" style="15" customWidth="1"/>
    <col min="23" max="28" width="0" style="15" hidden="1" customWidth="1"/>
    <col min="29" max="29" width="11.421875" style="15" customWidth="1"/>
    <col min="30" max="32" width="0" style="15" hidden="1" customWidth="1"/>
    <col min="33" max="16384" width="11.421875" style="15" customWidth="1"/>
  </cols>
  <sheetData>
    <row r="1" spans="1:28" ht="12.75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18"/>
      <c r="X1" s="19"/>
      <c r="Y1" s="20"/>
      <c r="Z1" s="18"/>
      <c r="AA1" s="19"/>
      <c r="AB1" s="20"/>
    </row>
    <row r="2" spans="1:28" ht="12.75" customHeight="1">
      <c r="A2" s="93" t="s">
        <v>66</v>
      </c>
      <c r="B2" s="93"/>
      <c r="C2" s="93"/>
      <c r="D2" s="94" t="s">
        <v>10</v>
      </c>
      <c r="E2" s="95" t="s">
        <v>11</v>
      </c>
      <c r="F2" s="95"/>
      <c r="G2" s="95"/>
      <c r="H2" s="95" t="s">
        <v>12</v>
      </c>
      <c r="I2" s="95"/>
      <c r="J2" s="95"/>
      <c r="K2" s="95" t="s">
        <v>13</v>
      </c>
      <c r="L2" s="95"/>
      <c r="M2" s="95"/>
      <c r="N2" s="95" t="s">
        <v>14</v>
      </c>
      <c r="O2" s="95"/>
      <c r="P2" s="95"/>
      <c r="Q2" s="95" t="s">
        <v>15</v>
      </c>
      <c r="R2" s="95"/>
      <c r="S2" s="95"/>
      <c r="T2" s="95" t="s">
        <v>16</v>
      </c>
      <c r="U2" s="95"/>
      <c r="V2" s="95"/>
      <c r="W2" s="95" t="s">
        <v>17</v>
      </c>
      <c r="X2" s="95"/>
      <c r="Y2" s="95"/>
      <c r="Z2" s="95" t="s">
        <v>18</v>
      </c>
      <c r="AA2" s="95"/>
      <c r="AB2" s="95"/>
    </row>
    <row r="3" spans="1:28" ht="12.75" customHeight="1">
      <c r="A3" s="93"/>
      <c r="B3" s="93"/>
      <c r="C3" s="93"/>
      <c r="D3" s="94"/>
      <c r="E3" s="96" t="s">
        <v>19</v>
      </c>
      <c r="F3" s="96"/>
      <c r="G3" s="96"/>
      <c r="H3" s="96" t="s">
        <v>20</v>
      </c>
      <c r="I3" s="96"/>
      <c r="J3" s="96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28" ht="12.75" customHeight="1">
      <c r="A4" s="98" t="s">
        <v>67</v>
      </c>
      <c r="B4" s="98"/>
      <c r="C4" s="98"/>
      <c r="D4" s="94"/>
      <c r="E4" s="99">
        <v>42155</v>
      </c>
      <c r="F4" s="99"/>
      <c r="G4" s="99"/>
      <c r="H4" s="99">
        <v>42169</v>
      </c>
      <c r="I4" s="99"/>
      <c r="J4" s="99"/>
      <c r="K4" s="99">
        <v>42239</v>
      </c>
      <c r="L4" s="99"/>
      <c r="M4" s="99"/>
      <c r="N4" s="99">
        <v>42260</v>
      </c>
      <c r="O4" s="99"/>
      <c r="P4" s="99"/>
      <c r="Q4" s="99">
        <v>42288</v>
      </c>
      <c r="R4" s="99"/>
      <c r="S4" s="99"/>
      <c r="T4" s="99">
        <v>42331</v>
      </c>
      <c r="U4" s="99"/>
      <c r="V4" s="99"/>
      <c r="W4" s="99"/>
      <c r="X4" s="99"/>
      <c r="Y4" s="99"/>
      <c r="Z4" s="99"/>
      <c r="AA4" s="99"/>
      <c r="AB4" s="99"/>
    </row>
    <row r="5" spans="1:28" ht="12.75">
      <c r="A5" s="100" t="s">
        <v>22</v>
      </c>
      <c r="B5" s="101" t="s">
        <v>23</v>
      </c>
      <c r="C5" s="102" t="s">
        <v>24</v>
      </c>
      <c r="D5" s="94"/>
      <c r="E5" s="103" t="s">
        <v>25</v>
      </c>
      <c r="F5" s="103" t="s">
        <v>22</v>
      </c>
      <c r="G5" s="104" t="s">
        <v>26</v>
      </c>
      <c r="H5" s="103" t="s">
        <v>25</v>
      </c>
      <c r="I5" s="103" t="s">
        <v>22</v>
      </c>
      <c r="J5" s="104" t="s">
        <v>26</v>
      </c>
      <c r="K5" s="103" t="s">
        <v>25</v>
      </c>
      <c r="L5" s="103" t="s">
        <v>22</v>
      </c>
      <c r="M5" s="104" t="s">
        <v>26</v>
      </c>
      <c r="N5" s="103" t="s">
        <v>25</v>
      </c>
      <c r="O5" s="103" t="s">
        <v>22</v>
      </c>
      <c r="P5" s="104" t="s">
        <v>26</v>
      </c>
      <c r="Q5" s="103" t="s">
        <v>25</v>
      </c>
      <c r="R5" s="103" t="s">
        <v>22</v>
      </c>
      <c r="S5" s="104" t="s">
        <v>26</v>
      </c>
      <c r="T5" s="103" t="s">
        <v>25</v>
      </c>
      <c r="U5" s="103" t="s">
        <v>22</v>
      </c>
      <c r="V5" s="104" t="s">
        <v>26</v>
      </c>
      <c r="W5" s="103" t="s">
        <v>25</v>
      </c>
      <c r="X5" s="103" t="s">
        <v>22</v>
      </c>
      <c r="Y5" s="104" t="s">
        <v>26</v>
      </c>
      <c r="Z5" s="103" t="s">
        <v>25</v>
      </c>
      <c r="AA5" s="103" t="s">
        <v>22</v>
      </c>
      <c r="AB5" s="104" t="s">
        <v>26</v>
      </c>
    </row>
    <row r="6" spans="1:32" s="39" customFormat="1" ht="12.75">
      <c r="A6" s="32">
        <v>1</v>
      </c>
      <c r="B6" s="33" t="s">
        <v>68</v>
      </c>
      <c r="C6" s="34" t="s">
        <v>56</v>
      </c>
      <c r="D6" s="35">
        <f>SUM(G6+J6+M6+P6+S6+V6+Y6+AB6)</f>
        <v>69</v>
      </c>
      <c r="E6" s="105" t="s">
        <v>57</v>
      </c>
      <c r="F6" s="106">
        <v>2</v>
      </c>
      <c r="G6" s="46">
        <f>IF(F6="-",0,VLOOKUP(F6,Puntajes!$B$5:$C$14,2,FALSE))</f>
        <v>31</v>
      </c>
      <c r="H6" s="107" t="str">
        <f>IF(I6="-","",E6)</f>
        <v>NIC</v>
      </c>
      <c r="I6" s="108">
        <v>1</v>
      </c>
      <c r="J6" s="109">
        <v>38</v>
      </c>
      <c r="K6" s="105" t="str">
        <f>IF(L6="-","",H6)</f>
        <v>NIC</v>
      </c>
      <c r="L6" s="45"/>
      <c r="M6" s="47"/>
      <c r="N6" s="105" t="str">
        <f>IF(O6="-","",K6)</f>
        <v>NIC</v>
      </c>
      <c r="O6" s="110"/>
      <c r="P6" s="111"/>
      <c r="Q6" s="105" t="str">
        <f>IF(R6="-","",N6)</f>
        <v>NIC</v>
      </c>
      <c r="R6" s="110"/>
      <c r="S6" s="111"/>
      <c r="T6" s="105" t="str">
        <f>IF(U6="-","",Q6)</f>
        <v>NIC</v>
      </c>
      <c r="U6" s="45"/>
      <c r="V6" s="47"/>
      <c r="W6" s="36"/>
      <c r="X6" s="37"/>
      <c r="Y6" s="38"/>
      <c r="Z6" s="36"/>
      <c r="AA6" s="112"/>
      <c r="AB6" s="38"/>
      <c r="AD6" s="36">
        <f>IF(AE6="-","",AA6)</f>
      </c>
      <c r="AE6" s="37" t="s">
        <v>46</v>
      </c>
      <c r="AF6" s="38">
        <f>IF(AE6="-",0,VLOOKUP(AE6,Puntajes!$B$5:$C$14,2,FALSE))</f>
        <v>0</v>
      </c>
    </row>
    <row r="7" spans="1:28" ht="12.75">
      <c r="A7" s="40">
        <v>2</v>
      </c>
      <c r="B7" s="33" t="s">
        <v>69</v>
      </c>
      <c r="C7" s="34" t="s">
        <v>70</v>
      </c>
      <c r="D7" s="43">
        <f>SUM(G7+J7+M7+P7+S7+V7+Y7+AB7)</f>
        <v>69</v>
      </c>
      <c r="E7" s="112" t="s">
        <v>71</v>
      </c>
      <c r="F7" s="37">
        <v>1</v>
      </c>
      <c r="G7" s="38">
        <f>IF(F7="-",0,VLOOKUP(F7,Puntajes!$B$5:$C$14,2,FALSE))</f>
        <v>38</v>
      </c>
      <c r="H7" s="106" t="str">
        <f>IF(I7="-","",E7)</f>
        <v>FEN</v>
      </c>
      <c r="I7" s="106">
        <v>2</v>
      </c>
      <c r="J7" s="113">
        <v>31</v>
      </c>
      <c r="K7" s="106" t="str">
        <f>IF(L7="-","",H7)</f>
        <v>FEN</v>
      </c>
      <c r="L7" s="45"/>
      <c r="M7" s="47"/>
      <c r="N7" s="106" t="str">
        <f>IF(O7="-","",K7)</f>
        <v>FEN</v>
      </c>
      <c r="O7" s="45"/>
      <c r="P7" s="47"/>
      <c r="Q7" s="106" t="str">
        <f>IF(R7="-","",N7)</f>
        <v>FEN</v>
      </c>
      <c r="R7" s="45"/>
      <c r="S7" s="47"/>
      <c r="T7" s="106" t="str">
        <f>IF(U7="-","",Q7)</f>
        <v>FEN</v>
      </c>
      <c r="U7" s="37"/>
      <c r="V7" s="38"/>
      <c r="W7" s="44"/>
      <c r="X7" s="45"/>
      <c r="Y7" s="47"/>
      <c r="Z7" s="44"/>
      <c r="AA7" s="106"/>
      <c r="AB7" s="47"/>
    </row>
    <row r="8" spans="1:28" ht="12.75">
      <c r="A8" s="40">
        <v>3</v>
      </c>
      <c r="B8" s="41" t="s">
        <v>72</v>
      </c>
      <c r="C8" s="42" t="s">
        <v>73</v>
      </c>
      <c r="D8" s="43">
        <f>SUM(G8+J8+M8+P8+S8+V8+Y8+AB8)</f>
        <v>50</v>
      </c>
      <c r="E8" s="114" t="s">
        <v>74</v>
      </c>
      <c r="F8" s="106">
        <v>3</v>
      </c>
      <c r="G8" s="46">
        <f>IF(F8="-",0,VLOOKUP(F8,Puntajes!$B$5:$C$14,2,FALSE))</f>
        <v>25</v>
      </c>
      <c r="H8" s="114" t="str">
        <f>IF(I8="-","",E8)</f>
        <v>GEBA</v>
      </c>
      <c r="I8" s="115">
        <v>3</v>
      </c>
      <c r="J8" s="116">
        <v>25</v>
      </c>
      <c r="K8" s="114" t="str">
        <f>IF(L8="-","",H8)</f>
        <v>GEBA</v>
      </c>
      <c r="L8" s="45"/>
      <c r="M8" s="47"/>
      <c r="N8" s="114" t="str">
        <f>IF(O8="-","",K8)</f>
        <v>GEBA</v>
      </c>
      <c r="O8" s="45"/>
      <c r="P8" s="47"/>
      <c r="Q8" s="114" t="str">
        <f>IF(R8="-","",N8)</f>
        <v>GEBA</v>
      </c>
      <c r="R8" s="110"/>
      <c r="S8" s="111"/>
      <c r="T8" s="114" t="str">
        <f>IF(U8="-","",Q8)</f>
        <v>GEBA</v>
      </c>
      <c r="U8" s="45"/>
      <c r="V8" s="47"/>
      <c r="W8" s="117"/>
      <c r="X8" s="110"/>
      <c r="Y8" s="111"/>
      <c r="Z8" s="44"/>
      <c r="AA8" s="106"/>
      <c r="AB8" s="47"/>
    </row>
    <row r="9" spans="1:28" ht="12.75">
      <c r="A9" s="40">
        <v>4</v>
      </c>
      <c r="B9" s="41" t="s">
        <v>75</v>
      </c>
      <c r="C9" s="42" t="s">
        <v>73</v>
      </c>
      <c r="D9" s="43">
        <f>SUM(G9+J9+M9+P9+S9+V9+Y9+AB9)</f>
        <v>45</v>
      </c>
      <c r="E9" s="114" t="s">
        <v>74</v>
      </c>
      <c r="F9" s="106" t="s">
        <v>34</v>
      </c>
      <c r="G9" s="46">
        <f>IF(F9="-",0,VLOOKUP(F9,Puntajes!$B$5:$C$14,2,FALSE))</f>
        <v>20</v>
      </c>
      <c r="H9" s="114" t="str">
        <f>IF(I9="-","",E9)</f>
        <v>GEBA</v>
      </c>
      <c r="I9" s="45">
        <v>3</v>
      </c>
      <c r="J9" s="46">
        <v>25</v>
      </c>
      <c r="K9" s="114" t="str">
        <f>IF(L9="-","",H9)</f>
        <v>GEBA</v>
      </c>
      <c r="L9" s="37"/>
      <c r="M9" s="38"/>
      <c r="N9" s="114" t="str">
        <f>IF(O9="-","",K9)</f>
        <v>GEBA</v>
      </c>
      <c r="O9" s="45"/>
      <c r="P9" s="47"/>
      <c r="Q9" s="114" t="s">
        <v>76</v>
      </c>
      <c r="R9" s="37"/>
      <c r="S9" s="38"/>
      <c r="T9" s="114" t="str">
        <f>IF(U9="-","",Q9)</f>
        <v>RIO</v>
      </c>
      <c r="U9" s="110"/>
      <c r="V9" s="111"/>
      <c r="W9" s="44"/>
      <c r="X9" s="45"/>
      <c r="Y9" s="47"/>
      <c r="Z9" s="44"/>
      <c r="AA9" s="106"/>
      <c r="AB9" s="47"/>
    </row>
    <row r="10" spans="1:28" ht="12.75">
      <c r="A10" s="40">
        <v>5</v>
      </c>
      <c r="B10" s="41" t="s">
        <v>77</v>
      </c>
      <c r="C10" s="42" t="s">
        <v>78</v>
      </c>
      <c r="D10" s="43">
        <f>SUM(G10+J10+M10+P10+S10+V10+Y10+AB10)</f>
        <v>45</v>
      </c>
      <c r="E10" s="114" t="s">
        <v>79</v>
      </c>
      <c r="F10" s="106" t="s">
        <v>34</v>
      </c>
      <c r="G10" s="46">
        <f>IF(F10="-",0,VLOOKUP(F10,Puntajes!$B$5:$C$14,2,FALSE))</f>
        <v>20</v>
      </c>
      <c r="H10" s="114" t="str">
        <f>IF(I10="-","",E10)</f>
        <v>25M</v>
      </c>
      <c r="I10" s="106" t="s">
        <v>34</v>
      </c>
      <c r="J10" s="46">
        <v>25</v>
      </c>
      <c r="K10" s="114" t="str">
        <f>IF(L10="-","",H10)</f>
        <v>25M</v>
      </c>
      <c r="L10" s="45"/>
      <c r="M10" s="47"/>
      <c r="N10" s="114" t="str">
        <f>IF(O10="-","",K10)</f>
        <v>25M</v>
      </c>
      <c r="O10" s="45"/>
      <c r="P10" s="47"/>
      <c r="Q10" s="114" t="str">
        <f>IF(R10="-","",N10)</f>
        <v>25M</v>
      </c>
      <c r="R10" s="45"/>
      <c r="S10" s="47"/>
      <c r="T10" s="114" t="str">
        <f>IF(U10="-","",Q10)</f>
        <v>25M</v>
      </c>
      <c r="U10" s="110"/>
      <c r="V10" s="111"/>
      <c r="W10" s="36"/>
      <c r="X10" s="37"/>
      <c r="Y10" s="38"/>
      <c r="Z10" s="44"/>
      <c r="AA10" s="106"/>
      <c r="AB10" s="47"/>
    </row>
    <row r="11" spans="1:28" ht="12.75">
      <c r="A11" s="40">
        <v>8</v>
      </c>
      <c r="B11" s="41" t="s">
        <v>27</v>
      </c>
      <c r="C11" s="42" t="s">
        <v>28</v>
      </c>
      <c r="D11" s="43">
        <f>SUM(G11+J11+M11+P11+S11+V11+Y11+AB11)</f>
        <v>40</v>
      </c>
      <c r="E11" s="114" t="s">
        <v>29</v>
      </c>
      <c r="F11" s="106" t="s">
        <v>34</v>
      </c>
      <c r="G11" s="46">
        <f>IF(F11="-",0,VLOOKUP(F11,Puntajes!$B$5:$C$14,2,FALSE))</f>
        <v>20</v>
      </c>
      <c r="H11" s="114" t="str">
        <f>IF(I11="-","",E11)</f>
        <v>PRZ</v>
      </c>
      <c r="I11" s="118" t="s">
        <v>34</v>
      </c>
      <c r="J11" s="51">
        <v>20</v>
      </c>
      <c r="K11" s="114" t="str">
        <f>IF(L11="-","",H11)</f>
        <v>PRZ</v>
      </c>
      <c r="L11" s="45"/>
      <c r="M11" s="47"/>
      <c r="N11" s="114" t="str">
        <f>IF(O11="-","",K11)</f>
        <v>PRZ</v>
      </c>
      <c r="O11" s="45"/>
      <c r="P11" s="47"/>
      <c r="Q11" s="114" t="str">
        <f>IF(R11="-","",N11)</f>
        <v>PRZ</v>
      </c>
      <c r="R11" s="45"/>
      <c r="S11" s="47"/>
      <c r="T11" s="114" t="str">
        <f>IF(U11="-","",Q11)</f>
        <v>PRZ</v>
      </c>
      <c r="U11" s="45"/>
      <c r="V11" s="47"/>
      <c r="W11" s="44"/>
      <c r="X11" s="45"/>
      <c r="Y11" s="47"/>
      <c r="Z11" s="49"/>
      <c r="AA11" s="118"/>
      <c r="AB11" s="53"/>
    </row>
    <row r="12" spans="1:28" ht="12.75">
      <c r="A12" s="40">
        <v>6</v>
      </c>
      <c r="B12" s="41" t="s">
        <v>80</v>
      </c>
      <c r="C12" s="42" t="s">
        <v>81</v>
      </c>
      <c r="D12" s="43">
        <f>SUM(G12+J12+M12+P12+S12+V12+Y12+AB12)</f>
        <v>36</v>
      </c>
      <c r="E12" s="114" t="s">
        <v>82</v>
      </c>
      <c r="F12" s="106" t="s">
        <v>34</v>
      </c>
      <c r="G12" s="46">
        <f>IF(F12="-",0,VLOOKUP(F12,Puntajes!$B$5:$C$14,2,FALSE))</f>
        <v>20</v>
      </c>
      <c r="H12" s="114" t="str">
        <f>IF(I12="-","",E12)</f>
        <v>ALV</v>
      </c>
      <c r="I12" s="106" t="s">
        <v>43</v>
      </c>
      <c r="J12" s="46">
        <v>16</v>
      </c>
      <c r="K12" s="114" t="str">
        <f>IF(L12="-","",H12)</f>
        <v>ALV</v>
      </c>
      <c r="L12" s="45"/>
      <c r="M12" s="47"/>
      <c r="N12" s="114" t="str">
        <f>IF(O12="-","",K12)</f>
        <v>ALV</v>
      </c>
      <c r="O12" s="45"/>
      <c r="P12" s="47"/>
      <c r="Q12" s="114" t="str">
        <f>IF(R12="-","",N12)</f>
        <v>ALV</v>
      </c>
      <c r="R12" s="45"/>
      <c r="S12" s="47"/>
      <c r="T12" s="114" t="str">
        <f>IF(U12="-","",Q12)</f>
        <v>ALV</v>
      </c>
      <c r="U12" s="45"/>
      <c r="V12" s="47"/>
      <c r="W12" s="44"/>
      <c r="X12" s="45"/>
      <c r="Y12" s="47"/>
      <c r="Z12" s="119"/>
      <c r="AA12" s="106"/>
      <c r="AB12" s="47"/>
    </row>
    <row r="13" spans="1:28" ht="12.75">
      <c r="A13" s="40">
        <v>7</v>
      </c>
      <c r="B13" s="41" t="s">
        <v>83</v>
      </c>
      <c r="C13" s="42" t="s">
        <v>28</v>
      </c>
      <c r="D13" s="43">
        <f>SUM(G13+J13+M13+P13+S13+V13+Y13+AB13)</f>
        <v>36</v>
      </c>
      <c r="E13" s="114" t="s">
        <v>29</v>
      </c>
      <c r="F13" s="106" t="s">
        <v>43</v>
      </c>
      <c r="G13" s="46">
        <f>IF(F13="-",0,VLOOKUP(F13,Puntajes!$B$5:$C$14,2,FALSE))</f>
        <v>16</v>
      </c>
      <c r="H13" s="114" t="str">
        <f>IF(I13="-","",E13)</f>
        <v>PRZ</v>
      </c>
      <c r="I13" s="106" t="s">
        <v>34</v>
      </c>
      <c r="J13" s="46">
        <v>20</v>
      </c>
      <c r="K13" s="114" t="str">
        <f>IF(L13="-","",H13)</f>
        <v>PRZ</v>
      </c>
      <c r="L13" s="45"/>
      <c r="M13" s="47"/>
      <c r="N13" s="114" t="str">
        <f>IF(O13="-","",K13)</f>
        <v>PRZ</v>
      </c>
      <c r="O13" s="110"/>
      <c r="P13" s="111"/>
      <c r="Q13" s="114" t="str">
        <f>IF(R13="-","",N13)</f>
        <v>PRZ</v>
      </c>
      <c r="R13" s="45"/>
      <c r="S13" s="47"/>
      <c r="T13" s="114" t="str">
        <f>IF(U13="-","",Q13)</f>
        <v>PRZ</v>
      </c>
      <c r="U13" s="45"/>
      <c r="V13" s="47"/>
      <c r="W13" s="44"/>
      <c r="X13" s="45"/>
      <c r="Y13" s="47"/>
      <c r="Z13" s="120"/>
      <c r="AA13" s="106"/>
      <c r="AB13" s="47"/>
    </row>
    <row r="14" spans="1:28" ht="12.75">
      <c r="A14" s="40">
        <v>12</v>
      </c>
      <c r="B14" s="41" t="s">
        <v>84</v>
      </c>
      <c r="C14" s="42" t="s">
        <v>73</v>
      </c>
      <c r="D14" s="43">
        <f>SUM(G14+J14+M14+P14+S14+V14+Y14+AB14)</f>
        <v>33</v>
      </c>
      <c r="E14" s="114" t="s">
        <v>74</v>
      </c>
      <c r="F14" s="106" t="s">
        <v>85</v>
      </c>
      <c r="G14" s="46">
        <f>IF(F14="-",0,VLOOKUP(F14,Puntajes!$B$5:$C$14,2,FALSE))</f>
        <v>13</v>
      </c>
      <c r="H14" s="114" t="str">
        <f>IF(I14="-","",E14)</f>
        <v>GEBA</v>
      </c>
      <c r="I14" s="106" t="s">
        <v>34</v>
      </c>
      <c r="J14" s="46">
        <v>20</v>
      </c>
      <c r="K14" s="114" t="str">
        <f>IF(L14="-","",H14)</f>
        <v>GEBA</v>
      </c>
      <c r="L14" s="45"/>
      <c r="M14" s="47"/>
      <c r="N14" s="114" t="str">
        <f>IF(O14="-","",K14)</f>
        <v>GEBA</v>
      </c>
      <c r="O14" s="45"/>
      <c r="P14" s="47"/>
      <c r="Q14" s="114" t="str">
        <f>IF(R14="-","",N14)</f>
        <v>GEBA</v>
      </c>
      <c r="R14" s="45"/>
      <c r="S14" s="47"/>
      <c r="T14" s="114" t="str">
        <f>IF(U14="-","",Q14)</f>
        <v>GEBA</v>
      </c>
      <c r="U14" s="45"/>
      <c r="V14" s="47"/>
      <c r="W14" s="44"/>
      <c r="X14" s="45"/>
      <c r="Y14" s="47"/>
      <c r="Z14" s="120"/>
      <c r="AA14" s="106"/>
      <c r="AB14" s="47"/>
    </row>
    <row r="15" spans="1:28" ht="12.75">
      <c r="A15" s="40">
        <v>14</v>
      </c>
      <c r="B15" s="41" t="s">
        <v>86</v>
      </c>
      <c r="C15" s="42" t="s">
        <v>41</v>
      </c>
      <c r="D15" s="43">
        <f>SUM(G15+J15+M15+P15+S15+V15+Y15+AB15)</f>
        <v>26</v>
      </c>
      <c r="E15" s="114" t="s">
        <v>42</v>
      </c>
      <c r="F15" s="106" t="s">
        <v>87</v>
      </c>
      <c r="G15" s="46">
        <f>IF(F15="-",0,VLOOKUP(F15,Puntajes!$B$5:$C$14,2,FALSE))</f>
        <v>10</v>
      </c>
      <c r="H15" s="114" t="str">
        <f>IF(I15="-","",E15)</f>
        <v>MAC</v>
      </c>
      <c r="I15" s="106" t="s">
        <v>43</v>
      </c>
      <c r="J15" s="46">
        <v>16</v>
      </c>
      <c r="K15" s="114" t="str">
        <f>IF(L15="-","",H15)</f>
        <v>MAC</v>
      </c>
      <c r="L15" s="45"/>
      <c r="M15" s="47"/>
      <c r="N15" s="114" t="str">
        <f>IF(O15="-","",K15)</f>
        <v>MAC</v>
      </c>
      <c r="O15" s="45"/>
      <c r="P15" s="47"/>
      <c r="Q15" s="114" t="str">
        <f>IF(R15="-","",N15)</f>
        <v>MAC</v>
      </c>
      <c r="R15" s="45"/>
      <c r="S15" s="47"/>
      <c r="T15" s="114" t="str">
        <f>IF(U15="-","",Q15)</f>
        <v>MAC</v>
      </c>
      <c r="U15" s="110"/>
      <c r="V15" s="111"/>
      <c r="W15" s="44"/>
      <c r="X15" s="45"/>
      <c r="Y15" s="47"/>
      <c r="Z15" s="120"/>
      <c r="AA15" s="115"/>
      <c r="AB15" s="76"/>
    </row>
    <row r="16" spans="1:28" ht="12.75">
      <c r="A16" s="40">
        <v>9</v>
      </c>
      <c r="B16" s="41" t="s">
        <v>88</v>
      </c>
      <c r="C16" s="42" t="s">
        <v>70</v>
      </c>
      <c r="D16" s="43">
        <f>SUM(G16+J16+M16+P16+S16+V16+Y16+AB16)</f>
        <v>25</v>
      </c>
      <c r="E16" s="114" t="s">
        <v>71</v>
      </c>
      <c r="F16" s="106">
        <v>3</v>
      </c>
      <c r="G16" s="46">
        <f>IF(F16="-",0,VLOOKUP(F16,Puntajes!$B$5:$C$14,2,FALSE))</f>
        <v>25</v>
      </c>
      <c r="H16" s="114" t="str">
        <f>IF(I16="-","",E16)</f>
        <v>FEN</v>
      </c>
      <c r="I16" s="45" t="s">
        <v>89</v>
      </c>
      <c r="J16" s="46"/>
      <c r="K16" s="114" t="str">
        <f>IF(L16="-","",H16)</f>
        <v>FEN</v>
      </c>
      <c r="L16" s="110"/>
      <c r="M16" s="111"/>
      <c r="N16" s="114" t="str">
        <f>IF(O16="-","",K16)</f>
        <v>FEN</v>
      </c>
      <c r="O16" s="110"/>
      <c r="P16" s="111"/>
      <c r="Q16" s="114" t="str">
        <f>IF(R16="-","",N16)</f>
        <v>FEN</v>
      </c>
      <c r="R16" s="45"/>
      <c r="S16" s="47"/>
      <c r="T16" s="114" t="str">
        <f>IF(U16="-","",Q16)</f>
        <v>FEN</v>
      </c>
      <c r="U16" s="45"/>
      <c r="V16" s="47"/>
      <c r="W16" s="44"/>
      <c r="X16" s="45"/>
      <c r="Y16" s="47"/>
      <c r="Z16" s="120"/>
      <c r="AA16" s="106"/>
      <c r="AB16" s="47"/>
    </row>
    <row r="17" spans="1:28" ht="12.75">
      <c r="A17" s="40">
        <v>13</v>
      </c>
      <c r="B17" s="41" t="s">
        <v>90</v>
      </c>
      <c r="C17" s="42" t="s">
        <v>73</v>
      </c>
      <c r="D17" s="43">
        <f>SUM(G17+J17+M17+P17+S17+V17+Y17+AB17)</f>
        <v>20</v>
      </c>
      <c r="E17" s="114" t="s">
        <v>74</v>
      </c>
      <c r="F17" s="106" t="s">
        <v>34</v>
      </c>
      <c r="G17" s="46">
        <f>IF(F17="-",0,VLOOKUP(F17,Puntajes!$B$5:$C$14,2,FALSE))</f>
        <v>20</v>
      </c>
      <c r="H17" s="114" t="str">
        <f>IF(I17="-","",E17)</f>
        <v>GEBA</v>
      </c>
      <c r="I17" s="106" t="s">
        <v>89</v>
      </c>
      <c r="J17" s="46"/>
      <c r="K17" s="114" t="str">
        <f>IF(L17="-","",H17)</f>
        <v>GEBA</v>
      </c>
      <c r="L17" s="110"/>
      <c r="M17" s="111"/>
      <c r="N17" s="114" t="str">
        <f>IF(O17="-","",K17)</f>
        <v>GEBA</v>
      </c>
      <c r="O17" s="45"/>
      <c r="P17" s="47"/>
      <c r="Q17" s="114" t="str">
        <f>IF(R17="-","",N17)</f>
        <v>GEBA</v>
      </c>
      <c r="R17" s="45"/>
      <c r="S17" s="47"/>
      <c r="T17" s="114" t="str">
        <f>IF(U17="-","",Q17)</f>
        <v>GEBA</v>
      </c>
      <c r="U17" s="45"/>
      <c r="V17" s="47"/>
      <c r="W17" s="44"/>
      <c r="X17" s="45"/>
      <c r="Y17" s="47"/>
      <c r="Z17" s="120"/>
      <c r="AA17" s="106"/>
      <c r="AB17" s="47"/>
    </row>
    <row r="18" spans="1:28" ht="12.75">
      <c r="A18" s="40">
        <v>10</v>
      </c>
      <c r="B18" s="41" t="s">
        <v>91</v>
      </c>
      <c r="C18" s="42" t="s">
        <v>56</v>
      </c>
      <c r="D18" s="43">
        <f>SUM(G18+J18+M18+P18+S18+V18+Y18+AB18)</f>
        <v>20</v>
      </c>
      <c r="E18" s="114" t="s">
        <v>57</v>
      </c>
      <c r="F18" s="106" t="s">
        <v>87</v>
      </c>
      <c r="G18" s="46">
        <f>IF(F18="-",0,VLOOKUP(F18,Puntajes!$B$5:$C$14,2,FALSE))</f>
        <v>10</v>
      </c>
      <c r="H18" s="114" t="str">
        <f>IF(I18="-","",E18)</f>
        <v>NIC</v>
      </c>
      <c r="I18" s="106" t="s">
        <v>87</v>
      </c>
      <c r="J18" s="46">
        <v>10</v>
      </c>
      <c r="K18" s="114" t="str">
        <f>IF(L18="-","",H18)</f>
        <v>NIC</v>
      </c>
      <c r="L18" s="45"/>
      <c r="M18" s="47"/>
      <c r="N18" s="114" t="str">
        <f>IF(O18="-","",K18)</f>
        <v>NIC</v>
      </c>
      <c r="O18" s="45"/>
      <c r="P18" s="47"/>
      <c r="Q18" s="114" t="str">
        <f>IF(R18="-","",N18)</f>
        <v>NIC</v>
      </c>
      <c r="R18" s="45"/>
      <c r="S18" s="47"/>
      <c r="T18" s="114" t="str">
        <f>IF(U18="-","",Q18)</f>
        <v>NIC</v>
      </c>
      <c r="U18" s="45"/>
      <c r="V18" s="47"/>
      <c r="W18" s="44"/>
      <c r="X18" s="45"/>
      <c r="Y18" s="47"/>
      <c r="Z18" s="120"/>
      <c r="AA18" s="106"/>
      <c r="AB18" s="47"/>
    </row>
    <row r="19" spans="1:28" ht="12.75">
      <c r="A19" s="40">
        <v>11</v>
      </c>
      <c r="B19" s="41" t="s">
        <v>92</v>
      </c>
      <c r="C19" s="42" t="s">
        <v>93</v>
      </c>
      <c r="D19" s="43">
        <f>SUM(G19+J19+M19+P19+S19+V19+Y19+AB19)</f>
        <v>16</v>
      </c>
      <c r="E19" s="106" t="s">
        <v>94</v>
      </c>
      <c r="F19" s="45" t="s">
        <v>89</v>
      </c>
      <c r="G19" s="46"/>
      <c r="H19" s="106" t="s">
        <v>94</v>
      </c>
      <c r="I19" s="106" t="s">
        <v>43</v>
      </c>
      <c r="J19" s="46">
        <v>16</v>
      </c>
      <c r="K19" s="106" t="s">
        <v>94</v>
      </c>
      <c r="L19" s="45"/>
      <c r="M19" s="47"/>
      <c r="N19" s="106" t="s">
        <v>94</v>
      </c>
      <c r="O19" s="45"/>
      <c r="P19" s="47"/>
      <c r="Q19" s="106" t="s">
        <v>94</v>
      </c>
      <c r="R19" s="45"/>
      <c r="S19" s="47"/>
      <c r="T19" s="106" t="s">
        <v>94</v>
      </c>
      <c r="U19" s="45"/>
      <c r="V19" s="47"/>
      <c r="W19" s="44"/>
      <c r="X19" s="45"/>
      <c r="Y19" s="47"/>
      <c r="Z19" s="120"/>
      <c r="AA19" s="106"/>
      <c r="AB19" s="47"/>
    </row>
    <row r="20" spans="1:28" ht="12.75">
      <c r="A20" s="40">
        <v>15</v>
      </c>
      <c r="B20" s="41" t="s">
        <v>95</v>
      </c>
      <c r="C20" s="42" t="s">
        <v>32</v>
      </c>
      <c r="D20" s="43">
        <f>SUM(G20+J20+M20+P20+S20+V20+Y20+AB20)</f>
        <v>16</v>
      </c>
      <c r="E20" s="106" t="s">
        <v>33</v>
      </c>
      <c r="F20" s="45" t="s">
        <v>89</v>
      </c>
      <c r="G20" s="46"/>
      <c r="H20" s="106" t="s">
        <v>33</v>
      </c>
      <c r="I20" s="106" t="s">
        <v>43</v>
      </c>
      <c r="J20" s="46">
        <v>16</v>
      </c>
      <c r="K20" s="106" t="s">
        <v>33</v>
      </c>
      <c r="L20" s="45"/>
      <c r="M20" s="47"/>
      <c r="N20" s="106" t="s">
        <v>33</v>
      </c>
      <c r="O20" s="45"/>
      <c r="P20" s="47"/>
      <c r="Q20" s="106" t="s">
        <v>33</v>
      </c>
      <c r="R20" s="45"/>
      <c r="S20" s="47"/>
      <c r="T20" s="106" t="s">
        <v>33</v>
      </c>
      <c r="U20" s="45"/>
      <c r="V20" s="47"/>
      <c r="W20" s="44"/>
      <c r="X20" s="45"/>
      <c r="Y20" s="47"/>
      <c r="Z20" s="120"/>
      <c r="AA20" s="106"/>
      <c r="AB20" s="47"/>
    </row>
    <row r="21" spans="1:28" ht="12.75">
      <c r="A21" s="40">
        <v>16</v>
      </c>
      <c r="B21" s="41" t="s">
        <v>50</v>
      </c>
      <c r="C21" s="42" t="s">
        <v>96</v>
      </c>
      <c r="D21" s="43">
        <f>SUM(G21+J21+M21+P21+S21+V21+Y21+AB21)</f>
        <v>16</v>
      </c>
      <c r="E21" s="120" t="s">
        <v>52</v>
      </c>
      <c r="F21" s="45" t="s">
        <v>89</v>
      </c>
      <c r="G21" s="46"/>
      <c r="H21" s="120" t="s">
        <v>52</v>
      </c>
      <c r="I21" s="106" t="s">
        <v>43</v>
      </c>
      <c r="J21" s="46">
        <v>16</v>
      </c>
      <c r="K21" s="120" t="s">
        <v>52</v>
      </c>
      <c r="L21" s="45"/>
      <c r="M21" s="47"/>
      <c r="N21" s="120" t="s">
        <v>52</v>
      </c>
      <c r="O21" s="45"/>
      <c r="P21" s="47"/>
      <c r="Q21" s="120" t="s">
        <v>52</v>
      </c>
      <c r="R21" s="45"/>
      <c r="S21" s="47"/>
      <c r="T21" s="120" t="s">
        <v>52</v>
      </c>
      <c r="U21" s="45"/>
      <c r="V21" s="47"/>
      <c r="W21" s="44"/>
      <c r="X21" s="45"/>
      <c r="Y21" s="47"/>
      <c r="Z21" s="120"/>
      <c r="AA21" s="106"/>
      <c r="AB21" s="47"/>
    </row>
    <row r="22" spans="1:28" ht="12.75">
      <c r="A22" s="40">
        <v>17</v>
      </c>
      <c r="B22" s="41" t="s">
        <v>97</v>
      </c>
      <c r="C22" s="42" t="s">
        <v>28</v>
      </c>
      <c r="D22" s="43">
        <f>SUM(G22+J22+M22+P22+S22+V22+Y22+AB22)</f>
        <v>16</v>
      </c>
      <c r="E22" s="120" t="s">
        <v>29</v>
      </c>
      <c r="F22" s="106" t="s">
        <v>89</v>
      </c>
      <c r="G22" s="46"/>
      <c r="H22" s="120" t="s">
        <v>29</v>
      </c>
      <c r="I22" s="106" t="s">
        <v>43</v>
      </c>
      <c r="J22" s="46">
        <v>16</v>
      </c>
      <c r="K22" s="120" t="s">
        <v>29</v>
      </c>
      <c r="L22" s="45"/>
      <c r="M22" s="47"/>
      <c r="N22" s="120" t="s">
        <v>29</v>
      </c>
      <c r="O22" s="45"/>
      <c r="P22" s="47"/>
      <c r="Q22" s="120" t="s">
        <v>29</v>
      </c>
      <c r="R22" s="45"/>
      <c r="S22" s="47"/>
      <c r="T22" s="120" t="s">
        <v>29</v>
      </c>
      <c r="U22" s="45"/>
      <c r="V22" s="47"/>
      <c r="W22" s="44"/>
      <c r="X22" s="45"/>
      <c r="Y22" s="47"/>
      <c r="Z22" s="120"/>
      <c r="AA22" s="106"/>
      <c r="AB22" s="47"/>
    </row>
    <row r="23" spans="1:28" ht="12.75">
      <c r="A23" s="40">
        <v>18</v>
      </c>
      <c r="B23" s="41" t="s">
        <v>98</v>
      </c>
      <c r="C23" s="42" t="s">
        <v>93</v>
      </c>
      <c r="D23" s="43">
        <f>SUM(G23+J23+M23+P23+S23+V23+Y23+AB23)</f>
        <v>16</v>
      </c>
      <c r="E23" s="120" t="s">
        <v>94</v>
      </c>
      <c r="F23" s="106" t="s">
        <v>89</v>
      </c>
      <c r="G23" s="46"/>
      <c r="H23" s="120" t="s">
        <v>94</v>
      </c>
      <c r="I23" s="106" t="s">
        <v>43</v>
      </c>
      <c r="J23" s="46">
        <v>16</v>
      </c>
      <c r="K23" s="120" t="s">
        <v>94</v>
      </c>
      <c r="L23" s="45"/>
      <c r="M23" s="47"/>
      <c r="N23" s="120" t="s">
        <v>94</v>
      </c>
      <c r="O23" s="45"/>
      <c r="P23" s="47"/>
      <c r="Q23" s="120" t="s">
        <v>94</v>
      </c>
      <c r="R23" s="45"/>
      <c r="S23" s="47"/>
      <c r="T23" s="120" t="s">
        <v>94</v>
      </c>
      <c r="U23" s="45"/>
      <c r="V23" s="47"/>
      <c r="W23" s="44"/>
      <c r="X23" s="45"/>
      <c r="Y23" s="47"/>
      <c r="Z23" s="120"/>
      <c r="AA23" s="106"/>
      <c r="AB23" s="47"/>
    </row>
    <row r="24" spans="1:28" ht="12.75">
      <c r="A24" s="40">
        <v>19</v>
      </c>
      <c r="B24" s="41" t="s">
        <v>99</v>
      </c>
      <c r="C24" s="42" t="s">
        <v>73</v>
      </c>
      <c r="D24" s="43">
        <f>SUM(G24+J24+M24+P24+S24+V24+Y24+AB24)</f>
        <v>13</v>
      </c>
      <c r="E24" s="121" t="s">
        <v>74</v>
      </c>
      <c r="F24" s="106" t="s">
        <v>85</v>
      </c>
      <c r="G24" s="46">
        <f>IF(F24="-",0,VLOOKUP(F24,Puntajes!$B$5:$C$14,2,FALSE))</f>
        <v>13</v>
      </c>
      <c r="H24" s="121" t="str">
        <f>IF(I24="-","",E24)</f>
        <v>GEBA</v>
      </c>
      <c r="I24" s="106" t="s">
        <v>89</v>
      </c>
      <c r="J24" s="38"/>
      <c r="K24" s="121" t="str">
        <f>IF(L24="-","",H24)</f>
        <v>GEBA</v>
      </c>
      <c r="L24" s="45"/>
      <c r="M24" s="47"/>
      <c r="N24" s="121" t="str">
        <f>IF(O24="-","",K24)</f>
        <v>GEBA</v>
      </c>
      <c r="O24" s="45"/>
      <c r="P24" s="47"/>
      <c r="Q24" s="121" t="str">
        <f>IF(R24="-","",N24)</f>
        <v>GEBA</v>
      </c>
      <c r="R24" s="45"/>
      <c r="S24" s="47"/>
      <c r="T24" s="121" t="str">
        <f>IF(U24="-","",Q24)</f>
        <v>GEBA</v>
      </c>
      <c r="U24" s="45"/>
      <c r="V24" s="47"/>
      <c r="W24" s="44"/>
      <c r="X24" s="45"/>
      <c r="Y24" s="47"/>
      <c r="Z24" s="120"/>
      <c r="AA24" s="106"/>
      <c r="AB24" s="47"/>
    </row>
    <row r="25" spans="1:28" ht="12.75">
      <c r="A25" s="40">
        <v>20</v>
      </c>
      <c r="B25" s="41" t="s">
        <v>100</v>
      </c>
      <c r="C25" s="42" t="s">
        <v>101</v>
      </c>
      <c r="D25" s="43">
        <f>SUM(G25+J25+M25+P25+S25+V25+Y25+AB25)</f>
        <v>13</v>
      </c>
      <c r="E25" s="120" t="s">
        <v>102</v>
      </c>
      <c r="F25" s="106" t="s">
        <v>89</v>
      </c>
      <c r="G25" s="46"/>
      <c r="H25" s="120" t="s">
        <v>102</v>
      </c>
      <c r="I25" s="106" t="s">
        <v>85</v>
      </c>
      <c r="J25" s="46">
        <v>13</v>
      </c>
      <c r="K25" s="120" t="s">
        <v>102</v>
      </c>
      <c r="L25" s="45"/>
      <c r="M25" s="47"/>
      <c r="N25" s="120" t="s">
        <v>102</v>
      </c>
      <c r="O25" s="45"/>
      <c r="P25" s="47"/>
      <c r="Q25" s="120" t="s">
        <v>102</v>
      </c>
      <c r="R25" s="45"/>
      <c r="S25" s="47"/>
      <c r="T25" s="120" t="s">
        <v>102</v>
      </c>
      <c r="U25" s="45"/>
      <c r="V25" s="47"/>
      <c r="W25" s="117"/>
      <c r="X25" s="110"/>
      <c r="Y25" s="111"/>
      <c r="Z25" s="119"/>
      <c r="AA25" s="106"/>
      <c r="AB25" s="47"/>
    </row>
    <row r="26" spans="1:28" ht="12.75">
      <c r="A26" s="40">
        <v>21</v>
      </c>
      <c r="B26" s="41" t="s">
        <v>103</v>
      </c>
      <c r="C26" s="42" t="s">
        <v>32</v>
      </c>
      <c r="D26" s="43">
        <f>SUM(G26+J26+M26+P26+S26+V26+Y26+AB26)</f>
        <v>10</v>
      </c>
      <c r="E26" s="120" t="s">
        <v>33</v>
      </c>
      <c r="F26" s="106" t="s">
        <v>89</v>
      </c>
      <c r="G26" s="46"/>
      <c r="H26" s="120" t="s">
        <v>33</v>
      </c>
      <c r="I26" s="106" t="s">
        <v>87</v>
      </c>
      <c r="J26" s="46">
        <v>10</v>
      </c>
      <c r="K26" s="120" t="s">
        <v>33</v>
      </c>
      <c r="L26" s="45"/>
      <c r="M26" s="47"/>
      <c r="N26" s="120" t="s">
        <v>33</v>
      </c>
      <c r="O26" s="45"/>
      <c r="P26" s="47"/>
      <c r="Q26" s="120" t="s">
        <v>33</v>
      </c>
      <c r="R26" s="45"/>
      <c r="S26" s="47"/>
      <c r="T26" s="120" t="s">
        <v>33</v>
      </c>
      <c r="U26" s="45"/>
      <c r="V26" s="47"/>
      <c r="W26" s="44"/>
      <c r="X26" s="45"/>
      <c r="Y26" s="47"/>
      <c r="Z26" s="120"/>
      <c r="AA26" s="106"/>
      <c r="AB26" s="47"/>
    </row>
    <row r="27" spans="1:28" ht="12.75">
      <c r="A27" s="40">
        <v>22</v>
      </c>
      <c r="B27" s="41" t="s">
        <v>104</v>
      </c>
      <c r="C27" s="42" t="s">
        <v>105</v>
      </c>
      <c r="D27" s="43">
        <f>SUM(G27+J27+M27+P27+S27+V27+Y27+AB27)</f>
        <v>10</v>
      </c>
      <c r="E27" s="121" t="s">
        <v>106</v>
      </c>
      <c r="F27" s="106" t="s">
        <v>87</v>
      </c>
      <c r="G27" s="46">
        <f>IF(F27="-",0,VLOOKUP(F27,Puntajes!$B$5:$C$14,2,FALSE))</f>
        <v>10</v>
      </c>
      <c r="H27" s="121" t="str">
        <f>IF(I27="-","",E27)</f>
        <v>MVL</v>
      </c>
      <c r="I27" s="106" t="s">
        <v>89</v>
      </c>
      <c r="J27" s="46"/>
      <c r="K27" s="121" t="str">
        <f>IF(L27="-","",H27)</f>
        <v>MVL</v>
      </c>
      <c r="L27" s="45"/>
      <c r="M27" s="47"/>
      <c r="N27" s="121" t="str">
        <f>IF(O27="-","",K27)</f>
        <v>MVL</v>
      </c>
      <c r="O27" s="45"/>
      <c r="P27" s="47"/>
      <c r="Q27" s="121" t="str">
        <f>IF(R27="-","",N27)</f>
        <v>MVL</v>
      </c>
      <c r="R27" s="45"/>
      <c r="S27" s="47"/>
      <c r="T27" s="121" t="str">
        <f>IF(U27="-","",Q27)</f>
        <v>MVL</v>
      </c>
      <c r="U27" s="45"/>
      <c r="V27" s="47"/>
      <c r="W27" s="44"/>
      <c r="X27" s="45"/>
      <c r="Y27" s="47"/>
      <c r="Z27" s="120"/>
      <c r="AA27" s="106"/>
      <c r="AB27" s="47"/>
    </row>
    <row r="28" spans="1:28" ht="12.75">
      <c r="A28" s="40">
        <v>23</v>
      </c>
      <c r="B28" s="41" t="s">
        <v>107</v>
      </c>
      <c r="C28" s="42" t="s">
        <v>32</v>
      </c>
      <c r="D28" s="43">
        <f>SUM(G28+J28+M28+P28+S28+V28+Y28+AB28)</f>
        <v>8</v>
      </c>
      <c r="E28" s="44" t="s">
        <v>33</v>
      </c>
      <c r="F28" s="45" t="s">
        <v>89</v>
      </c>
      <c r="G28" s="46"/>
      <c r="H28" s="44" t="s">
        <v>33</v>
      </c>
      <c r="I28" s="106" t="s">
        <v>108</v>
      </c>
      <c r="J28" s="46">
        <v>8</v>
      </c>
      <c r="K28" s="44" t="s">
        <v>33</v>
      </c>
      <c r="L28" s="45"/>
      <c r="M28" s="47"/>
      <c r="N28" s="44" t="s">
        <v>33</v>
      </c>
      <c r="O28" s="45"/>
      <c r="P28" s="47"/>
      <c r="Q28" s="44" t="s">
        <v>33</v>
      </c>
      <c r="R28" s="45"/>
      <c r="S28" s="47"/>
      <c r="T28" s="44" t="s">
        <v>33</v>
      </c>
      <c r="U28" s="45"/>
      <c r="V28" s="47"/>
      <c r="W28" s="44"/>
      <c r="X28" s="45"/>
      <c r="Y28" s="47"/>
      <c r="Z28" s="120"/>
      <c r="AA28" s="106"/>
      <c r="AB28" s="47"/>
    </row>
    <row r="29" spans="1:28" ht="12.75">
      <c r="A29" s="40">
        <v>24</v>
      </c>
      <c r="B29" s="41" t="s">
        <v>109</v>
      </c>
      <c r="C29" s="42" t="s">
        <v>93</v>
      </c>
      <c r="D29" s="43">
        <f>SUM(G29+J29+M29+P29+S29+V29+Y29+AB29)</f>
        <v>8</v>
      </c>
      <c r="E29" s="44" t="s">
        <v>94</v>
      </c>
      <c r="F29" s="45" t="s">
        <v>89</v>
      </c>
      <c r="G29" s="46"/>
      <c r="H29" s="44" t="s">
        <v>94</v>
      </c>
      <c r="I29" s="106" t="s">
        <v>108</v>
      </c>
      <c r="J29" s="46">
        <v>8</v>
      </c>
      <c r="K29" s="44" t="s">
        <v>94</v>
      </c>
      <c r="L29" s="45"/>
      <c r="M29" s="47"/>
      <c r="N29" s="44" t="s">
        <v>94</v>
      </c>
      <c r="O29" s="45"/>
      <c r="P29" s="47"/>
      <c r="Q29" s="44" t="s">
        <v>94</v>
      </c>
      <c r="R29" s="45"/>
      <c r="S29" s="47"/>
      <c r="T29" s="44" t="s">
        <v>94</v>
      </c>
      <c r="U29" s="45"/>
      <c r="V29" s="47"/>
      <c r="W29" s="44"/>
      <c r="X29" s="45"/>
      <c r="Y29" s="47"/>
      <c r="Z29" s="120"/>
      <c r="AA29" s="106"/>
      <c r="AB29" s="47"/>
    </row>
    <row r="30" spans="1:28" ht="12.75">
      <c r="A30" s="40">
        <v>25</v>
      </c>
      <c r="B30" s="122" t="s">
        <v>110</v>
      </c>
      <c r="C30" s="42" t="s">
        <v>111</v>
      </c>
      <c r="D30" s="43">
        <f>SUM(G30+J30+M30+P30+S30+V30+Y30+AB30)</f>
        <v>8</v>
      </c>
      <c r="E30" s="44" t="s">
        <v>49</v>
      </c>
      <c r="F30" s="106" t="s">
        <v>89</v>
      </c>
      <c r="G30" s="46"/>
      <c r="H30" s="44" t="s">
        <v>49</v>
      </c>
      <c r="I30" s="106" t="s">
        <v>108</v>
      </c>
      <c r="J30" s="46">
        <v>8</v>
      </c>
      <c r="K30" s="44" t="s">
        <v>49</v>
      </c>
      <c r="L30" s="45"/>
      <c r="M30" s="47"/>
      <c r="N30" s="44" t="s">
        <v>49</v>
      </c>
      <c r="O30" s="45"/>
      <c r="P30" s="47"/>
      <c r="Q30" s="44" t="s">
        <v>49</v>
      </c>
      <c r="R30" s="45"/>
      <c r="S30" s="47"/>
      <c r="T30" s="44" t="s">
        <v>49</v>
      </c>
      <c r="U30" s="45"/>
      <c r="V30" s="47"/>
      <c r="W30" s="44"/>
      <c r="X30" s="45"/>
      <c r="Y30" s="47"/>
      <c r="Z30" s="120"/>
      <c r="AA30" s="106"/>
      <c r="AB30" s="47"/>
    </row>
    <row r="31" spans="1:28" ht="12.75">
      <c r="A31" s="40">
        <v>26</v>
      </c>
      <c r="B31" s="77"/>
      <c r="C31" s="123"/>
      <c r="D31" s="43"/>
      <c r="E31" s="105"/>
      <c r="F31" s="106"/>
      <c r="G31" s="38"/>
      <c r="H31" s="44"/>
      <c r="I31" s="106"/>
      <c r="J31" s="47"/>
      <c r="K31" s="44"/>
      <c r="L31" s="45"/>
      <c r="M31" s="47"/>
      <c r="N31" s="44"/>
      <c r="O31" s="45"/>
      <c r="P31" s="47"/>
      <c r="Q31" s="44"/>
      <c r="R31" s="45"/>
      <c r="S31" s="47"/>
      <c r="T31" s="44"/>
      <c r="U31" s="45"/>
      <c r="V31" s="47"/>
      <c r="W31" s="44"/>
      <c r="X31" s="45"/>
      <c r="Y31" s="47"/>
      <c r="Z31" s="120"/>
      <c r="AA31" s="106"/>
      <c r="AB31" s="47"/>
    </row>
    <row r="32" spans="1:28" ht="12.75">
      <c r="A32" s="40">
        <v>27</v>
      </c>
      <c r="B32" s="77"/>
      <c r="C32" s="123"/>
      <c r="D32" s="43"/>
      <c r="E32" s="106"/>
      <c r="F32" s="45"/>
      <c r="G32" s="38"/>
      <c r="H32" s="120"/>
      <c r="I32" s="45"/>
      <c r="J32" s="47"/>
      <c r="K32" s="44"/>
      <c r="L32" s="45"/>
      <c r="M32" s="47"/>
      <c r="N32" s="44"/>
      <c r="O32" s="45"/>
      <c r="P32" s="47"/>
      <c r="Q32" s="44"/>
      <c r="R32" s="45"/>
      <c r="S32" s="47"/>
      <c r="T32" s="44"/>
      <c r="U32" s="45"/>
      <c r="V32" s="47"/>
      <c r="W32" s="44"/>
      <c r="X32" s="45"/>
      <c r="Y32" s="47"/>
      <c r="Z32" s="120"/>
      <c r="AA32" s="106"/>
      <c r="AB32" s="47"/>
    </row>
    <row r="33" spans="1:28" ht="12.75">
      <c r="A33" s="40">
        <v>28</v>
      </c>
      <c r="B33" s="77"/>
      <c r="C33" s="123"/>
      <c r="D33" s="43"/>
      <c r="E33" s="105"/>
      <c r="F33" s="106"/>
      <c r="G33" s="38"/>
      <c r="H33" s="120"/>
      <c r="I33" s="106"/>
      <c r="J33" s="47"/>
      <c r="K33" s="44"/>
      <c r="L33" s="45"/>
      <c r="M33" s="47"/>
      <c r="N33" s="44"/>
      <c r="O33" s="45"/>
      <c r="P33" s="47"/>
      <c r="Q33" s="44"/>
      <c r="R33" s="45"/>
      <c r="S33" s="47"/>
      <c r="T33" s="44"/>
      <c r="U33" s="45"/>
      <c r="V33" s="47"/>
      <c r="W33" s="44"/>
      <c r="X33" s="45"/>
      <c r="Y33" s="47"/>
      <c r="Z33" s="120"/>
      <c r="AA33" s="106"/>
      <c r="AB33" s="47"/>
    </row>
    <row r="34" spans="1:28" ht="12.75">
      <c r="A34" s="40">
        <v>29</v>
      </c>
      <c r="B34" s="77"/>
      <c r="C34" s="123"/>
      <c r="D34" s="43"/>
      <c r="E34" s="44"/>
      <c r="F34" s="45"/>
      <c r="G34" s="38"/>
      <c r="H34" s="117"/>
      <c r="I34" s="124"/>
      <c r="J34" s="111"/>
      <c r="K34" s="120"/>
      <c r="L34" s="45"/>
      <c r="M34" s="47"/>
      <c r="N34" s="44"/>
      <c r="O34" s="45"/>
      <c r="P34" s="47"/>
      <c r="Q34" s="44"/>
      <c r="R34" s="45"/>
      <c r="S34" s="47"/>
      <c r="T34" s="44"/>
      <c r="U34" s="45"/>
      <c r="V34" s="47"/>
      <c r="W34" s="44"/>
      <c r="X34" s="45"/>
      <c r="Y34" s="47"/>
      <c r="Z34" s="120"/>
      <c r="AA34" s="106"/>
      <c r="AB34" s="47"/>
    </row>
    <row r="35" spans="1:28" ht="12.75">
      <c r="A35" s="40">
        <v>30</v>
      </c>
      <c r="B35" s="77"/>
      <c r="C35" s="123"/>
      <c r="D35" s="43"/>
      <c r="E35" s="44"/>
      <c r="F35" s="45"/>
      <c r="G35" s="38"/>
      <c r="H35" s="44"/>
      <c r="I35" s="106"/>
      <c r="J35" s="47"/>
      <c r="K35" s="44"/>
      <c r="L35" s="45"/>
      <c r="M35" s="47"/>
      <c r="N35" s="44"/>
      <c r="O35" s="45"/>
      <c r="P35" s="47"/>
      <c r="Q35" s="44"/>
      <c r="R35" s="45"/>
      <c r="S35" s="47"/>
      <c r="T35" s="44"/>
      <c r="U35" s="45"/>
      <c r="V35" s="47"/>
      <c r="W35" s="44"/>
      <c r="X35" s="45"/>
      <c r="Y35" s="47"/>
      <c r="Z35" s="120"/>
      <c r="AA35" s="106"/>
      <c r="AB35" s="4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5"/>
  <sheetViews>
    <sheetView zoomScale="85" zoomScaleNormal="85" workbookViewId="0" topLeftCell="A3">
      <pane xSplit="4" topLeftCell="E3" activePane="topRight" state="frozen"/>
      <selection pane="topLeft" activeCell="A3" sqref="A3"/>
      <selection pane="topRight" activeCell="A1" sqref="A1"/>
    </sheetView>
  </sheetViews>
  <sheetFormatPr defaultColWidth="11.421875" defaultRowHeight="12.75"/>
  <cols>
    <col min="1" max="1" width="4.7109375" style="15" customWidth="1"/>
    <col min="2" max="2" width="26.421875" style="15" customWidth="1"/>
    <col min="3" max="3" width="16.2812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8"/>
      <c r="X1" s="19"/>
      <c r="Y1" s="20"/>
      <c r="Z1" s="18"/>
      <c r="AA1" s="19"/>
      <c r="AB1" s="20"/>
    </row>
    <row r="2" spans="1:28" ht="12.75" customHeight="1">
      <c r="A2" s="93" t="s">
        <v>112</v>
      </c>
      <c r="B2" s="93"/>
      <c r="C2" s="93"/>
      <c r="D2" s="94" t="s">
        <v>10</v>
      </c>
      <c r="E2" s="95" t="s">
        <v>11</v>
      </c>
      <c r="F2" s="95"/>
      <c r="G2" s="95"/>
      <c r="H2" s="95" t="s">
        <v>12</v>
      </c>
      <c r="I2" s="95"/>
      <c r="J2" s="95"/>
      <c r="K2" s="95" t="s">
        <v>13</v>
      </c>
      <c r="L2" s="95"/>
      <c r="M2" s="95"/>
      <c r="N2" s="95" t="s">
        <v>14</v>
      </c>
      <c r="O2" s="95"/>
      <c r="P2" s="95"/>
      <c r="Q2" s="95" t="s">
        <v>15</v>
      </c>
      <c r="R2" s="95"/>
      <c r="S2" s="95"/>
      <c r="T2" s="95" t="s">
        <v>16</v>
      </c>
      <c r="U2" s="95"/>
      <c r="V2" s="95"/>
      <c r="W2" s="95" t="s">
        <v>17</v>
      </c>
      <c r="X2" s="95"/>
      <c r="Y2" s="95"/>
      <c r="Z2" s="95" t="s">
        <v>18</v>
      </c>
      <c r="AA2" s="95"/>
      <c r="AB2" s="95"/>
    </row>
    <row r="3" spans="1:28" ht="12.75" customHeight="1">
      <c r="A3" s="93"/>
      <c r="B3" s="93"/>
      <c r="C3" s="93"/>
      <c r="D3" s="94"/>
      <c r="E3" s="96" t="s">
        <v>19</v>
      </c>
      <c r="F3" s="96"/>
      <c r="G3" s="96"/>
      <c r="H3" s="96" t="s">
        <v>20</v>
      </c>
      <c r="I3" s="96"/>
      <c r="J3" s="96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 t="s">
        <v>59</v>
      </c>
      <c r="X3" s="97"/>
      <c r="Y3" s="97"/>
      <c r="Z3" s="97"/>
      <c r="AA3" s="97"/>
      <c r="AB3" s="97"/>
    </row>
    <row r="4" spans="1:28" ht="12.75" customHeight="1">
      <c r="A4" s="98" t="s">
        <v>113</v>
      </c>
      <c r="B4" s="98"/>
      <c r="C4" s="98"/>
      <c r="D4" s="94"/>
      <c r="E4" s="99">
        <v>42155</v>
      </c>
      <c r="F4" s="99"/>
      <c r="G4" s="99"/>
      <c r="H4" s="99">
        <v>42169</v>
      </c>
      <c r="I4" s="99"/>
      <c r="J4" s="99"/>
      <c r="K4" s="99">
        <v>42239</v>
      </c>
      <c r="L4" s="99"/>
      <c r="M4" s="99"/>
      <c r="N4" s="99">
        <v>42260</v>
      </c>
      <c r="O4" s="99"/>
      <c r="P4" s="99"/>
      <c r="Q4" s="99">
        <v>42288</v>
      </c>
      <c r="R4" s="99"/>
      <c r="S4" s="99"/>
      <c r="T4" s="99">
        <v>42331</v>
      </c>
      <c r="U4" s="99"/>
      <c r="V4" s="99"/>
      <c r="W4" s="99">
        <v>41595</v>
      </c>
      <c r="X4" s="99"/>
      <c r="Y4" s="99"/>
      <c r="Z4" s="99"/>
      <c r="AA4" s="99"/>
      <c r="AB4" s="99"/>
    </row>
    <row r="5" spans="1:28" ht="12.75">
      <c r="A5" s="100" t="s">
        <v>22</v>
      </c>
      <c r="B5" s="101" t="s">
        <v>23</v>
      </c>
      <c r="C5" s="102" t="s">
        <v>24</v>
      </c>
      <c r="D5" s="94"/>
      <c r="E5" s="103" t="s">
        <v>25</v>
      </c>
      <c r="F5" s="103" t="s">
        <v>22</v>
      </c>
      <c r="G5" s="104" t="s">
        <v>26</v>
      </c>
      <c r="H5" s="103" t="s">
        <v>25</v>
      </c>
      <c r="I5" s="103" t="s">
        <v>22</v>
      </c>
      <c r="J5" s="104" t="s">
        <v>26</v>
      </c>
      <c r="K5" s="103" t="s">
        <v>25</v>
      </c>
      <c r="L5" s="103" t="s">
        <v>22</v>
      </c>
      <c r="M5" s="104" t="s">
        <v>26</v>
      </c>
      <c r="N5" s="103" t="s">
        <v>25</v>
      </c>
      <c r="O5" s="103" t="s">
        <v>22</v>
      </c>
      <c r="P5" s="104" t="s">
        <v>26</v>
      </c>
      <c r="Q5" s="103" t="s">
        <v>25</v>
      </c>
      <c r="R5" s="103" t="s">
        <v>22</v>
      </c>
      <c r="S5" s="104" t="s">
        <v>26</v>
      </c>
      <c r="T5" s="103" t="s">
        <v>25</v>
      </c>
      <c r="U5" s="103" t="s">
        <v>22</v>
      </c>
      <c r="V5" s="104" t="s">
        <v>26</v>
      </c>
      <c r="W5" s="103" t="s">
        <v>25</v>
      </c>
      <c r="X5" s="103" t="s">
        <v>22</v>
      </c>
      <c r="Y5" s="104" t="s">
        <v>26</v>
      </c>
      <c r="Z5" s="103" t="s">
        <v>25</v>
      </c>
      <c r="AA5" s="103" t="s">
        <v>22</v>
      </c>
      <c r="AB5" s="104" t="s">
        <v>26</v>
      </c>
    </row>
    <row r="6" spans="1:28" s="39" customFormat="1" ht="12.75">
      <c r="A6" s="32">
        <v>1</v>
      </c>
      <c r="B6" s="33" t="s">
        <v>114</v>
      </c>
      <c r="C6" s="34" t="s">
        <v>115</v>
      </c>
      <c r="D6" s="35">
        <f>SUM(G6+J6+M6+P6+S6+V6+Y6+AB6)</f>
        <v>76</v>
      </c>
      <c r="E6" s="36" t="s">
        <v>115</v>
      </c>
      <c r="F6" s="112">
        <v>1</v>
      </c>
      <c r="G6" s="38">
        <f>IF(F6="-",0,VLOOKUP(F6,Puntajes!$B$5:$C$14,2,FALSE))</f>
        <v>38</v>
      </c>
      <c r="H6" s="36" t="str">
        <f>IF(I6="-","",E6)</f>
        <v>GTM</v>
      </c>
      <c r="I6" s="108">
        <v>1</v>
      </c>
      <c r="J6" s="109">
        <v>38</v>
      </c>
      <c r="K6" s="36" t="str">
        <f>IF(L6="-","",H6)</f>
        <v>GTM</v>
      </c>
      <c r="L6" s="37"/>
      <c r="M6" s="38"/>
      <c r="N6" s="36" t="str">
        <f>IF(O6="-","",K6)</f>
        <v>GTM</v>
      </c>
      <c r="O6" s="37"/>
      <c r="P6" s="38"/>
      <c r="Q6" s="36" t="str">
        <f>IF(R6="-","",N6)</f>
        <v>GTM</v>
      </c>
      <c r="R6" s="37"/>
      <c r="S6" s="38"/>
      <c r="T6" s="36" t="str">
        <f>IF(U6="-","",Q6)</f>
        <v>GTM</v>
      </c>
      <c r="U6" s="37"/>
      <c r="V6" s="38"/>
      <c r="W6" s="36"/>
      <c r="X6" s="37"/>
      <c r="Y6" s="38"/>
      <c r="Z6" s="36"/>
      <c r="AA6" s="112"/>
      <c r="AB6" s="38"/>
    </row>
    <row r="7" spans="1:28" ht="12.75">
      <c r="A7" s="40">
        <v>2</v>
      </c>
      <c r="B7" s="41" t="s">
        <v>116</v>
      </c>
      <c r="C7" s="42" t="s">
        <v>41</v>
      </c>
      <c r="D7" s="43">
        <f>SUM(G7+J7+M7+P7+S7+V7+Y7+AB7)</f>
        <v>62</v>
      </c>
      <c r="E7" s="44" t="s">
        <v>42</v>
      </c>
      <c r="F7" s="106">
        <v>2</v>
      </c>
      <c r="G7" s="46">
        <f>IF(F7="-",0,VLOOKUP(F7,Puntajes!$B$5:$C$14,2,FALSE))</f>
        <v>31</v>
      </c>
      <c r="H7" s="44" t="str">
        <f>IF(I7="-","",E7)</f>
        <v>MAC</v>
      </c>
      <c r="I7" s="106">
        <v>2</v>
      </c>
      <c r="J7" s="46">
        <v>31</v>
      </c>
      <c r="K7" s="44" t="str">
        <f>IF(L7="-","",H7)</f>
        <v>MAC</v>
      </c>
      <c r="L7" s="110"/>
      <c r="M7" s="111"/>
      <c r="N7" s="44" t="str">
        <f>IF(O7="-","",K7)</f>
        <v>MAC</v>
      </c>
      <c r="O7" s="110"/>
      <c r="P7" s="111"/>
      <c r="Q7" s="44" t="str">
        <f>IF(R7="-","",N7)</f>
        <v>MAC</v>
      </c>
      <c r="R7" s="37"/>
      <c r="S7" s="38"/>
      <c r="T7" s="44" t="str">
        <f>IF(U7="-","",Q7)</f>
        <v>MAC</v>
      </c>
      <c r="U7" s="45"/>
      <c r="V7" s="47"/>
      <c r="W7" s="117"/>
      <c r="X7" s="110"/>
      <c r="Y7" s="111"/>
      <c r="Z7" s="44"/>
      <c r="AA7" s="106"/>
      <c r="AB7" s="47"/>
    </row>
    <row r="8" spans="1:28" ht="12.75">
      <c r="A8" s="40">
        <v>3</v>
      </c>
      <c r="B8" s="41" t="s">
        <v>117</v>
      </c>
      <c r="C8" s="42" t="s">
        <v>78</v>
      </c>
      <c r="D8" s="43">
        <f>SUM(G8+J8+M8+P8+S8+V8+Y8+AB8)</f>
        <v>50</v>
      </c>
      <c r="E8" s="44" t="s">
        <v>79</v>
      </c>
      <c r="F8" s="106">
        <v>3</v>
      </c>
      <c r="G8" s="46">
        <f>IF(F8="-",0,VLOOKUP(F8,Puntajes!$B$5:$C$14,2,FALSE))</f>
        <v>25</v>
      </c>
      <c r="H8" s="44" t="str">
        <f>IF(I8="-","",E8)</f>
        <v>25M</v>
      </c>
      <c r="I8" s="106">
        <v>3</v>
      </c>
      <c r="J8" s="46">
        <v>25</v>
      </c>
      <c r="K8" s="44" t="str">
        <f>IF(L8="-","",H8)</f>
        <v>25M</v>
      </c>
      <c r="L8" s="45"/>
      <c r="M8" s="47"/>
      <c r="N8" s="44" t="str">
        <f>IF(O8="-","",K8)</f>
        <v>25M</v>
      </c>
      <c r="O8" s="45"/>
      <c r="P8" s="47"/>
      <c r="Q8" s="44" t="str">
        <f>IF(R8="-","",N8)</f>
        <v>25M</v>
      </c>
      <c r="R8" s="45"/>
      <c r="S8" s="47"/>
      <c r="T8" s="44" t="str">
        <f>IF(U8="-","",Q8)</f>
        <v>25M</v>
      </c>
      <c r="U8" s="110"/>
      <c r="V8" s="111"/>
      <c r="W8" s="117"/>
      <c r="X8" s="110"/>
      <c r="Y8" s="111"/>
      <c r="Z8" s="44"/>
      <c r="AA8" s="106"/>
      <c r="AB8" s="47"/>
    </row>
    <row r="9" spans="1:28" ht="12.75">
      <c r="A9" s="40">
        <v>4</v>
      </c>
      <c r="B9" s="41" t="s">
        <v>118</v>
      </c>
      <c r="C9" s="42" t="s">
        <v>119</v>
      </c>
      <c r="D9" s="43">
        <f>SUM(G9+J9+M9+P9+S9+V9+Y9+AB9)</f>
        <v>45</v>
      </c>
      <c r="E9" s="44" t="s">
        <v>120</v>
      </c>
      <c r="F9" s="106" t="s">
        <v>34</v>
      </c>
      <c r="G9" s="46">
        <f>IF(F9="-",0,VLOOKUP(F9,Puntajes!$B$5:$C$14,2,FALSE))</f>
        <v>20</v>
      </c>
      <c r="H9" s="44" t="str">
        <f>IF(I9="-","",E9)</f>
        <v>PEÑ</v>
      </c>
      <c r="I9" s="106">
        <v>3</v>
      </c>
      <c r="J9" s="46">
        <v>25</v>
      </c>
      <c r="K9" s="44" t="str">
        <f>IF(L9="-","",H9)</f>
        <v>PEÑ</v>
      </c>
      <c r="L9" s="45"/>
      <c r="M9" s="47"/>
      <c r="N9" s="44" t="str">
        <f>IF(O9="-","",K9)</f>
        <v>PEÑ</v>
      </c>
      <c r="O9" s="45"/>
      <c r="P9" s="47"/>
      <c r="Q9" s="44" t="str">
        <f>IF(R9="-","",N9)</f>
        <v>PEÑ</v>
      </c>
      <c r="R9" s="45"/>
      <c r="S9" s="47"/>
      <c r="T9" s="44" t="str">
        <f>IF(U9="-","",Q9)</f>
        <v>PEÑ</v>
      </c>
      <c r="U9" s="45"/>
      <c r="V9" s="47"/>
      <c r="W9" s="44"/>
      <c r="X9" s="45"/>
      <c r="Y9" s="47"/>
      <c r="Z9" s="44"/>
      <c r="AA9" s="106"/>
      <c r="AB9" s="47"/>
    </row>
    <row r="10" spans="1:28" ht="12.75">
      <c r="A10" s="40">
        <v>5</v>
      </c>
      <c r="B10" s="41" t="s">
        <v>36</v>
      </c>
      <c r="C10" s="42" t="s">
        <v>32</v>
      </c>
      <c r="D10" s="43">
        <f>SUM(G10+J10+M10+P10+S10+V10+Y10+AB10)</f>
        <v>28</v>
      </c>
      <c r="E10" s="44" t="s">
        <v>33</v>
      </c>
      <c r="F10" s="106" t="s">
        <v>34</v>
      </c>
      <c r="G10" s="46">
        <f>IF(F10="-",0,VLOOKUP(F10,Puntajes!$B$5:$C$14,2,FALSE))</f>
        <v>20</v>
      </c>
      <c r="H10" s="44" t="str">
        <f>IF(I10="-","",E10)</f>
        <v>CED</v>
      </c>
      <c r="I10" s="106" t="s">
        <v>108</v>
      </c>
      <c r="J10" s="46">
        <v>8</v>
      </c>
      <c r="K10" s="44" t="str">
        <f>IF(L10="-","",H10)</f>
        <v>CED</v>
      </c>
      <c r="L10" s="45"/>
      <c r="M10" s="47"/>
      <c r="N10" s="44" t="str">
        <f>IF(O10="-","",K10)</f>
        <v>CED</v>
      </c>
      <c r="O10" s="45"/>
      <c r="P10" s="47"/>
      <c r="Q10" s="44" t="str">
        <f>IF(R10="-","",N10)</f>
        <v>CED</v>
      </c>
      <c r="R10" s="45"/>
      <c r="S10" s="47"/>
      <c r="T10" s="44" t="str">
        <f>IF(U10="-","",Q10)</f>
        <v>CED</v>
      </c>
      <c r="U10" s="45"/>
      <c r="V10" s="47"/>
      <c r="W10" s="117"/>
      <c r="X10" s="110"/>
      <c r="Y10" s="111"/>
      <c r="Z10" s="44"/>
      <c r="AA10" s="106"/>
      <c r="AB10" s="47"/>
    </row>
    <row r="11" spans="1:28" ht="12.75">
      <c r="A11" s="40">
        <v>6</v>
      </c>
      <c r="B11" s="41" t="s">
        <v>121</v>
      </c>
      <c r="C11" s="42" t="s">
        <v>122</v>
      </c>
      <c r="D11" s="43">
        <f>SUM(G11+J11+M11+P11+S11+V11+Y11+AB11)</f>
        <v>25</v>
      </c>
      <c r="E11" s="44" t="s">
        <v>123</v>
      </c>
      <c r="F11" s="106">
        <v>3</v>
      </c>
      <c r="G11" s="46">
        <f>IF(F11="-",0,VLOOKUP(F11,Puntajes!$B$5:$C$14,2,FALSE))</f>
        <v>25</v>
      </c>
      <c r="H11" s="44" t="str">
        <f>IF(I11="-","",E11)</f>
        <v>CAL</v>
      </c>
      <c r="I11" s="118" t="s">
        <v>89</v>
      </c>
      <c r="J11" s="51"/>
      <c r="K11" s="44" t="str">
        <f>IF(L11="-","",H11)</f>
        <v>CAL</v>
      </c>
      <c r="L11" s="110"/>
      <c r="M11" s="111"/>
      <c r="N11" s="44" t="str">
        <f>IF(O11="-","",K11)</f>
        <v>CAL</v>
      </c>
      <c r="O11" s="110"/>
      <c r="P11" s="111"/>
      <c r="Q11" s="44" t="str">
        <f>IF(R11="-","",N11)</f>
        <v>CAL</v>
      </c>
      <c r="R11" s="110"/>
      <c r="S11" s="111"/>
      <c r="T11" s="44" t="str">
        <f>IF(U11="-","",Q11)</f>
        <v>CAL</v>
      </c>
      <c r="U11" s="45"/>
      <c r="V11" s="47"/>
      <c r="W11" s="44"/>
      <c r="X11" s="45"/>
      <c r="Y11" s="47"/>
      <c r="Z11" s="49"/>
      <c r="AA11" s="126"/>
      <c r="AB11" s="127"/>
    </row>
    <row r="12" spans="1:28" ht="12.75">
      <c r="A12" s="40">
        <v>7</v>
      </c>
      <c r="B12" s="41" t="s">
        <v>124</v>
      </c>
      <c r="C12" s="42" t="s">
        <v>32</v>
      </c>
      <c r="D12" s="43">
        <f>SUM(G12+J12+M12+P12+S12+V12+Y12+AB12)</f>
        <v>23</v>
      </c>
      <c r="E12" s="44" t="s">
        <v>33</v>
      </c>
      <c r="F12" s="106" t="s">
        <v>85</v>
      </c>
      <c r="G12" s="46">
        <f>IF(F12="-",0,VLOOKUP(F12,Puntajes!$B$5:$C$14,2,FALSE))</f>
        <v>13</v>
      </c>
      <c r="H12" s="44" t="str">
        <f>IF(I12="-","",E12)</f>
        <v>CED</v>
      </c>
      <c r="I12" s="106" t="s">
        <v>87</v>
      </c>
      <c r="J12" s="46">
        <v>10</v>
      </c>
      <c r="K12" s="44" t="str">
        <f>IF(L12="-","",H12)</f>
        <v>CED</v>
      </c>
      <c r="L12" s="45"/>
      <c r="M12" s="47"/>
      <c r="N12" s="44" t="str">
        <f>IF(O12="-","",K12)</f>
        <v>CED</v>
      </c>
      <c r="O12" s="45"/>
      <c r="P12" s="47"/>
      <c r="Q12" s="44" t="str">
        <f>IF(R12="-","",N12)</f>
        <v>CED</v>
      </c>
      <c r="R12" s="45"/>
      <c r="S12" s="47"/>
      <c r="T12" s="44" t="str">
        <f>IF(U12="-","",Q12)</f>
        <v>CED</v>
      </c>
      <c r="U12" s="45"/>
      <c r="V12" s="47"/>
      <c r="W12" s="44"/>
      <c r="X12" s="45"/>
      <c r="Y12" s="47"/>
      <c r="Z12" s="120"/>
      <c r="AA12" s="106"/>
      <c r="AB12" s="47"/>
    </row>
    <row r="13" spans="1:28" ht="12.75">
      <c r="A13" s="40">
        <v>8</v>
      </c>
      <c r="B13" s="41" t="s">
        <v>125</v>
      </c>
      <c r="C13" s="42" t="s">
        <v>81</v>
      </c>
      <c r="D13" s="43">
        <f>SUM(G13+J13+M13+P13+S13+V13+Y13+AB13)</f>
        <v>20</v>
      </c>
      <c r="E13" s="44" t="s">
        <v>82</v>
      </c>
      <c r="F13" s="106" t="s">
        <v>46</v>
      </c>
      <c r="G13" s="46">
        <f>IF(F13="-",0,VLOOKUP(F13,Puntajes!$B$5:$C$14,2,FALSE))</f>
        <v>0</v>
      </c>
      <c r="H13" s="44" t="s">
        <v>82</v>
      </c>
      <c r="I13" s="106" t="s">
        <v>34</v>
      </c>
      <c r="J13" s="46">
        <v>20</v>
      </c>
      <c r="K13" s="44" t="s">
        <v>82</v>
      </c>
      <c r="L13" s="45"/>
      <c r="M13" s="47"/>
      <c r="N13" s="44" t="s">
        <v>82</v>
      </c>
      <c r="O13" s="45"/>
      <c r="P13" s="47"/>
      <c r="Q13" s="44" t="s">
        <v>82</v>
      </c>
      <c r="R13" s="45"/>
      <c r="S13" s="47"/>
      <c r="T13" s="44" t="s">
        <v>82</v>
      </c>
      <c r="U13" s="45"/>
      <c r="V13" s="47"/>
      <c r="W13" s="44"/>
      <c r="X13" s="45"/>
      <c r="Y13" s="47"/>
      <c r="Z13" s="120"/>
      <c r="AA13" s="106"/>
      <c r="AB13" s="47"/>
    </row>
    <row r="14" spans="1:28" ht="12.75">
      <c r="A14" s="40">
        <v>9</v>
      </c>
      <c r="B14" s="41" t="s">
        <v>126</v>
      </c>
      <c r="C14" s="42" t="s">
        <v>127</v>
      </c>
      <c r="D14" s="43">
        <f>SUM(G14+J14+M14+P14+S14+V14+Y14+AB14)</f>
        <v>20</v>
      </c>
      <c r="E14" s="44" t="s">
        <v>128</v>
      </c>
      <c r="F14" s="106" t="s">
        <v>34</v>
      </c>
      <c r="G14" s="46">
        <f>IF(F14="-",0,VLOOKUP(F14,Puntajes!$B$5:$C$14,2,FALSE))</f>
        <v>20</v>
      </c>
      <c r="H14" s="44" t="str">
        <f>IF(I14="-","",E14)</f>
        <v>SLO</v>
      </c>
      <c r="I14" s="45" t="s">
        <v>89</v>
      </c>
      <c r="J14" s="46"/>
      <c r="K14" s="44" t="str">
        <f>IF(L14="-","",H14)</f>
        <v>SLO</v>
      </c>
      <c r="L14" s="110"/>
      <c r="M14" s="111"/>
      <c r="N14" s="44" t="str">
        <f>IF(O14="-","",K14)</f>
        <v>SLO</v>
      </c>
      <c r="O14" s="45"/>
      <c r="P14" s="47"/>
      <c r="Q14" s="44" t="str">
        <f>IF(R14="-","",N14)</f>
        <v>SLO</v>
      </c>
      <c r="R14" s="45"/>
      <c r="S14" s="47"/>
      <c r="T14" s="44" t="str">
        <f>IF(U14="-","",Q14)</f>
        <v>SLO</v>
      </c>
      <c r="U14" s="110"/>
      <c r="V14" s="111"/>
      <c r="W14" s="44"/>
      <c r="X14" s="45"/>
      <c r="Y14" s="47"/>
      <c r="Z14" s="120"/>
      <c r="AA14" s="106"/>
      <c r="AB14" s="47"/>
    </row>
    <row r="15" spans="1:28" ht="12.75">
      <c r="A15" s="40">
        <v>10</v>
      </c>
      <c r="B15" s="41" t="s">
        <v>129</v>
      </c>
      <c r="C15" s="42" t="s">
        <v>56</v>
      </c>
      <c r="D15" s="43">
        <f>SUM(G15+J15+M15+P15+S15+V15+Y15+AB15)</f>
        <v>20</v>
      </c>
      <c r="E15" s="44" t="s">
        <v>57</v>
      </c>
      <c r="F15" s="106" t="s">
        <v>34</v>
      </c>
      <c r="G15" s="46">
        <f>IF(F15="-",0,VLOOKUP(F15,Puntajes!$B$5:$C$14,2,FALSE))</f>
        <v>20</v>
      </c>
      <c r="H15" s="44" t="str">
        <f>IF(I15="-","",E15)</f>
        <v>NIC</v>
      </c>
      <c r="I15" s="106" t="s">
        <v>89</v>
      </c>
      <c r="J15" s="46"/>
      <c r="K15" s="44" t="str">
        <f>IF(L15="-","",H15)</f>
        <v>NIC</v>
      </c>
      <c r="L15" s="45"/>
      <c r="M15" s="47"/>
      <c r="N15" s="44" t="str">
        <f>IF(O15="-","",K15)</f>
        <v>NIC</v>
      </c>
      <c r="O15" s="45"/>
      <c r="P15" s="47"/>
      <c r="Q15" s="44" t="str">
        <f>IF(R15="-","",N15)</f>
        <v>NIC</v>
      </c>
      <c r="R15" s="45"/>
      <c r="S15" s="47"/>
      <c r="T15" s="44" t="str">
        <f>IF(U15="-","",Q15)</f>
        <v>NIC</v>
      </c>
      <c r="U15" s="45"/>
      <c r="V15" s="47"/>
      <c r="W15" s="44"/>
      <c r="X15" s="45"/>
      <c r="Y15" s="47"/>
      <c r="Z15" s="120"/>
      <c r="AA15" s="106"/>
      <c r="AB15" s="47"/>
    </row>
    <row r="16" spans="1:28" ht="12.75">
      <c r="A16" s="40">
        <v>11</v>
      </c>
      <c r="B16" s="41" t="s">
        <v>130</v>
      </c>
      <c r="C16" s="42" t="s">
        <v>131</v>
      </c>
      <c r="D16" s="43">
        <f>SUM(G16+J16+M16+P16+S16+V16+Y16+AB16)</f>
        <v>20</v>
      </c>
      <c r="E16" s="120" t="s">
        <v>102</v>
      </c>
      <c r="F16" s="106" t="s">
        <v>46</v>
      </c>
      <c r="G16" s="46">
        <f>IF(F16="-",0,VLOOKUP(F16,Puntajes!$B$5:$C$14,2,FALSE))</f>
        <v>0</v>
      </c>
      <c r="H16" s="120" t="s">
        <v>102</v>
      </c>
      <c r="I16" s="106" t="s">
        <v>34</v>
      </c>
      <c r="J16" s="46">
        <v>20</v>
      </c>
      <c r="K16" s="120" t="s">
        <v>102</v>
      </c>
      <c r="L16" s="45"/>
      <c r="M16" s="47"/>
      <c r="N16" s="120" t="s">
        <v>102</v>
      </c>
      <c r="O16" s="45"/>
      <c r="P16" s="47"/>
      <c r="Q16" s="120" t="s">
        <v>102</v>
      </c>
      <c r="R16" s="45"/>
      <c r="S16" s="47"/>
      <c r="T16" s="120" t="s">
        <v>102</v>
      </c>
      <c r="U16" s="45"/>
      <c r="V16" s="47"/>
      <c r="W16" s="44"/>
      <c r="X16" s="45"/>
      <c r="Y16" s="47"/>
      <c r="Z16" s="120"/>
      <c r="AA16" s="106"/>
      <c r="AB16" s="47"/>
    </row>
    <row r="17" spans="1:28" ht="12.75">
      <c r="A17" s="40">
        <v>12</v>
      </c>
      <c r="B17" s="41" t="s">
        <v>132</v>
      </c>
      <c r="C17" s="42" t="s">
        <v>133</v>
      </c>
      <c r="D17" s="43">
        <f>SUM(G17+J17+M17+P17+S17+V17+Y17+AB17)</f>
        <v>20</v>
      </c>
      <c r="E17" s="44" t="s">
        <v>123</v>
      </c>
      <c r="F17" s="106" t="s">
        <v>46</v>
      </c>
      <c r="G17" s="46">
        <f>IF(F17="-",0,VLOOKUP(F17,Puntajes!$B$5:$C$14,2,FALSE))</f>
        <v>0</v>
      </c>
      <c r="H17" s="44" t="s">
        <v>123</v>
      </c>
      <c r="I17" s="106" t="s">
        <v>34</v>
      </c>
      <c r="J17" s="46">
        <v>20</v>
      </c>
      <c r="K17" s="44" t="s">
        <v>123</v>
      </c>
      <c r="L17" s="45"/>
      <c r="M17" s="47"/>
      <c r="N17" s="44" t="s">
        <v>123</v>
      </c>
      <c r="O17" s="45"/>
      <c r="P17" s="47"/>
      <c r="Q17" s="44" t="s">
        <v>123</v>
      </c>
      <c r="R17" s="45"/>
      <c r="S17" s="47"/>
      <c r="T17" s="44" t="s">
        <v>123</v>
      </c>
      <c r="U17" s="45"/>
      <c r="V17" s="47"/>
      <c r="W17" s="44"/>
      <c r="X17" s="45"/>
      <c r="Y17" s="47"/>
      <c r="Z17" s="120"/>
      <c r="AA17" s="106"/>
      <c r="AB17" s="47"/>
    </row>
    <row r="18" spans="1:28" ht="12.75">
      <c r="A18" s="40">
        <v>13</v>
      </c>
      <c r="B18" s="41" t="s">
        <v>134</v>
      </c>
      <c r="C18" s="42" t="s">
        <v>131</v>
      </c>
      <c r="D18" s="43">
        <f>SUM(G18+J18+M18+P18+S18+V18+Y18+AB18)</f>
        <v>20</v>
      </c>
      <c r="E18" s="120" t="s">
        <v>102</v>
      </c>
      <c r="F18" s="106" t="s">
        <v>46</v>
      </c>
      <c r="G18" s="46">
        <f>IF(F18="-",0,VLOOKUP(F18,Puntajes!$B$5:$C$14,2,FALSE))</f>
        <v>0</v>
      </c>
      <c r="H18" s="120" t="s">
        <v>102</v>
      </c>
      <c r="I18" s="106" t="s">
        <v>34</v>
      </c>
      <c r="J18" s="46">
        <v>20</v>
      </c>
      <c r="K18" s="120" t="s">
        <v>102</v>
      </c>
      <c r="L18" s="45"/>
      <c r="M18" s="47"/>
      <c r="N18" s="120" t="s">
        <v>102</v>
      </c>
      <c r="O18" s="45"/>
      <c r="P18" s="47"/>
      <c r="Q18" s="120" t="s">
        <v>102</v>
      </c>
      <c r="R18" s="45"/>
      <c r="S18" s="47"/>
      <c r="T18" s="120" t="s">
        <v>102</v>
      </c>
      <c r="U18" s="45"/>
      <c r="V18" s="47"/>
      <c r="W18" s="44"/>
      <c r="X18" s="45"/>
      <c r="Y18" s="47"/>
      <c r="Z18" s="120"/>
      <c r="AA18" s="106"/>
      <c r="AB18" s="47"/>
    </row>
    <row r="19" spans="1:28" ht="12.75">
      <c r="A19" s="40">
        <v>15</v>
      </c>
      <c r="B19" s="41" t="s">
        <v>135</v>
      </c>
      <c r="C19" s="42" t="s">
        <v>93</v>
      </c>
      <c r="D19" s="43">
        <f>SUM(G19+J19+M19+P19+S19+V19+Y19+AB19)</f>
        <v>16</v>
      </c>
      <c r="E19" s="120" t="s">
        <v>94</v>
      </c>
      <c r="F19" s="45" t="s">
        <v>46</v>
      </c>
      <c r="G19" s="46">
        <f>IF(F19="-",0,VLOOKUP(F19,Puntajes!$B$5:$C$14,2,FALSE))</f>
        <v>0</v>
      </c>
      <c r="H19" s="120" t="s">
        <v>94</v>
      </c>
      <c r="I19" s="45" t="s">
        <v>43</v>
      </c>
      <c r="J19" s="46">
        <v>16</v>
      </c>
      <c r="K19" s="119" t="s">
        <v>94</v>
      </c>
      <c r="L19" s="45"/>
      <c r="M19" s="47"/>
      <c r="N19" s="119" t="s">
        <v>94</v>
      </c>
      <c r="O19" s="45"/>
      <c r="P19" s="47"/>
      <c r="Q19" s="119" t="s">
        <v>94</v>
      </c>
      <c r="R19" s="45"/>
      <c r="S19" s="47"/>
      <c r="T19" s="119" t="s">
        <v>94</v>
      </c>
      <c r="U19" s="45"/>
      <c r="V19" s="47"/>
      <c r="W19" s="44"/>
      <c r="X19" s="45"/>
      <c r="Y19" s="47"/>
      <c r="Z19" s="120"/>
      <c r="AA19" s="106"/>
      <c r="AB19" s="47"/>
    </row>
    <row r="20" spans="1:28" ht="12.75">
      <c r="A20" s="40">
        <v>14</v>
      </c>
      <c r="B20" s="41" t="s">
        <v>38</v>
      </c>
      <c r="C20" s="42" t="s">
        <v>32</v>
      </c>
      <c r="D20" s="43">
        <f>SUM(G20+J20+M20+P20+S20+V20+Y20+AB20)</f>
        <v>16</v>
      </c>
      <c r="E20" s="120" t="s">
        <v>33</v>
      </c>
      <c r="F20" s="106" t="s">
        <v>43</v>
      </c>
      <c r="G20" s="46">
        <f>IF(F20="-",0,VLOOKUP(F20,Puntajes!$B$5:$C$14,2,FALSE))</f>
        <v>16</v>
      </c>
      <c r="H20" s="120" t="str">
        <f>IF(I20="-","",E20)</f>
        <v>CED</v>
      </c>
      <c r="I20" s="106" t="s">
        <v>89</v>
      </c>
      <c r="J20" s="46"/>
      <c r="K20" s="120" t="str">
        <f>IF(L20="-","",H20)</f>
        <v>CED</v>
      </c>
      <c r="L20" s="45"/>
      <c r="M20" s="47"/>
      <c r="N20" s="120" t="str">
        <f>IF(O20="-","",K20)</f>
        <v>CED</v>
      </c>
      <c r="O20" s="45"/>
      <c r="P20" s="47"/>
      <c r="Q20" s="120" t="str">
        <f>IF(R20="-","",N20)</f>
        <v>CED</v>
      </c>
      <c r="R20" s="45"/>
      <c r="S20" s="47"/>
      <c r="T20" s="120" t="str">
        <f>IF(U20="-","",Q20)</f>
        <v>CED</v>
      </c>
      <c r="U20" s="110"/>
      <c r="V20" s="111"/>
      <c r="W20" s="44"/>
      <c r="X20" s="45"/>
      <c r="Y20" s="47"/>
      <c r="Z20" s="120"/>
      <c r="AA20" s="106"/>
      <c r="AB20" s="47"/>
    </row>
    <row r="21" spans="1:28" ht="12.75">
      <c r="A21" s="40">
        <v>16</v>
      </c>
      <c r="B21" s="41" t="s">
        <v>136</v>
      </c>
      <c r="C21" s="42" t="s">
        <v>93</v>
      </c>
      <c r="D21" s="43">
        <f>SUM(G21+J21+M21+P21+S21+V21+Y21+AB21)</f>
        <v>16</v>
      </c>
      <c r="E21" s="120" t="s">
        <v>94</v>
      </c>
      <c r="F21" s="106" t="s">
        <v>46</v>
      </c>
      <c r="G21" s="46">
        <f>IF(F21="-",0,VLOOKUP(F21,Puntajes!$B$5:$C$14,2,FALSE))</f>
        <v>0</v>
      </c>
      <c r="H21" s="120" t="s">
        <v>94</v>
      </c>
      <c r="I21" s="106" t="s">
        <v>43</v>
      </c>
      <c r="J21" s="46">
        <v>16</v>
      </c>
      <c r="K21" s="120" t="s">
        <v>94</v>
      </c>
      <c r="L21" s="45"/>
      <c r="M21" s="47"/>
      <c r="N21" s="120" t="s">
        <v>94</v>
      </c>
      <c r="O21" s="45"/>
      <c r="P21" s="47"/>
      <c r="Q21" s="120" t="s">
        <v>94</v>
      </c>
      <c r="R21" s="45"/>
      <c r="S21" s="47"/>
      <c r="T21" s="120" t="s">
        <v>94</v>
      </c>
      <c r="U21" s="45"/>
      <c r="V21" s="47"/>
      <c r="W21" s="44"/>
      <c r="X21" s="45"/>
      <c r="Y21" s="47"/>
      <c r="Z21" s="120"/>
      <c r="AA21" s="106"/>
      <c r="AB21" s="47"/>
    </row>
    <row r="22" spans="1:28" ht="12.75">
      <c r="A22" s="40">
        <v>17</v>
      </c>
      <c r="B22" s="41" t="s">
        <v>137</v>
      </c>
      <c r="C22" s="42" t="s">
        <v>93</v>
      </c>
      <c r="D22" s="43">
        <f>SUM(G22+J22+M22+P22+S22+V22+Y22+AB22)</f>
        <v>16</v>
      </c>
      <c r="E22" s="119" t="s">
        <v>94</v>
      </c>
      <c r="F22" s="45" t="s">
        <v>46</v>
      </c>
      <c r="G22" s="46">
        <f>IF(F22="-",0,VLOOKUP(F22,Puntajes!$B$5:$C$14,2,FALSE))</f>
        <v>0</v>
      </c>
      <c r="H22" s="119" t="s">
        <v>94</v>
      </c>
      <c r="I22" s="106" t="s">
        <v>43</v>
      </c>
      <c r="J22" s="46">
        <v>16</v>
      </c>
      <c r="K22" s="119" t="s">
        <v>94</v>
      </c>
      <c r="L22" s="45"/>
      <c r="M22" s="47"/>
      <c r="N22" s="119" t="s">
        <v>94</v>
      </c>
      <c r="O22" s="45"/>
      <c r="P22" s="47"/>
      <c r="Q22" s="119" t="s">
        <v>94</v>
      </c>
      <c r="R22" s="45"/>
      <c r="S22" s="47"/>
      <c r="T22" s="119" t="s">
        <v>94</v>
      </c>
      <c r="U22" s="45"/>
      <c r="V22" s="47"/>
      <c r="W22" s="44"/>
      <c r="X22" s="45"/>
      <c r="Y22" s="47"/>
      <c r="Z22" s="120"/>
      <c r="AA22" s="106"/>
      <c r="AB22" s="47"/>
    </row>
    <row r="23" spans="1:28" ht="12.75">
      <c r="A23" s="40">
        <v>18</v>
      </c>
      <c r="B23" s="41" t="s">
        <v>138</v>
      </c>
      <c r="C23" s="42" t="s">
        <v>56</v>
      </c>
      <c r="D23" s="43">
        <f>SUM(G23+J23+M23+P23+S23+V23+Y23+AB23)</f>
        <v>13</v>
      </c>
      <c r="E23" s="120" t="s">
        <v>57</v>
      </c>
      <c r="F23" s="106" t="s">
        <v>46</v>
      </c>
      <c r="G23" s="46">
        <f>IF(F23="-",0,VLOOKUP(F23,Puntajes!$B$5:$C$14,2,FALSE))</f>
        <v>0</v>
      </c>
      <c r="H23" s="120" t="s">
        <v>57</v>
      </c>
      <c r="I23" s="106" t="s">
        <v>85</v>
      </c>
      <c r="J23" s="46">
        <v>13</v>
      </c>
      <c r="K23" s="120" t="s">
        <v>57</v>
      </c>
      <c r="L23" s="45"/>
      <c r="M23" s="47"/>
      <c r="N23" s="120" t="s">
        <v>57</v>
      </c>
      <c r="O23" s="45"/>
      <c r="P23" s="47"/>
      <c r="Q23" s="120" t="s">
        <v>57</v>
      </c>
      <c r="R23" s="45"/>
      <c r="S23" s="47"/>
      <c r="T23" s="120" t="s">
        <v>57</v>
      </c>
      <c r="U23" s="45"/>
      <c r="V23" s="47"/>
      <c r="W23" s="44"/>
      <c r="X23" s="45"/>
      <c r="Y23" s="47"/>
      <c r="Z23" s="120"/>
      <c r="AA23" s="106"/>
      <c r="AB23" s="47"/>
    </row>
    <row r="24" spans="1:28" ht="12.75">
      <c r="A24" s="40">
        <v>19</v>
      </c>
      <c r="B24" s="41" t="s">
        <v>139</v>
      </c>
      <c r="C24" s="42" t="s">
        <v>93</v>
      </c>
      <c r="D24" s="43">
        <f>SUM(G24+J24+M24+P24+S24+V24+Y24+AB24)</f>
        <v>10</v>
      </c>
      <c r="E24" s="119" t="s">
        <v>94</v>
      </c>
      <c r="F24" s="106" t="s">
        <v>46</v>
      </c>
      <c r="G24" s="46">
        <f>IF(F24="-",0,VLOOKUP(F24,Puntajes!$B$5:$C$14,2,FALSE))</f>
        <v>0</v>
      </c>
      <c r="H24" s="119" t="s">
        <v>94</v>
      </c>
      <c r="I24" s="106" t="s">
        <v>87</v>
      </c>
      <c r="J24" s="46">
        <v>10</v>
      </c>
      <c r="K24" s="119" t="s">
        <v>94</v>
      </c>
      <c r="L24" s="45"/>
      <c r="M24" s="47"/>
      <c r="N24" s="119" t="s">
        <v>94</v>
      </c>
      <c r="O24" s="45"/>
      <c r="P24" s="47"/>
      <c r="Q24" s="119" t="s">
        <v>94</v>
      </c>
      <c r="R24" s="45"/>
      <c r="S24" s="47"/>
      <c r="T24" s="119" t="s">
        <v>94</v>
      </c>
      <c r="U24" s="45"/>
      <c r="V24" s="47"/>
      <c r="W24" s="44"/>
      <c r="X24" s="45"/>
      <c r="Y24" s="47"/>
      <c r="Z24" s="120"/>
      <c r="AA24" s="106"/>
      <c r="AB24" s="47"/>
    </row>
    <row r="25" spans="1:28" ht="12.75">
      <c r="A25" s="40">
        <v>20</v>
      </c>
      <c r="B25" s="41"/>
      <c r="C25" s="42"/>
      <c r="D25" s="43">
        <f>SUM(G25+J25+M25+P25+S25+V25+Y25+AB25)</f>
        <v>0</v>
      </c>
      <c r="E25" s="120"/>
      <c r="F25" s="45" t="s">
        <v>46</v>
      </c>
      <c r="G25" s="46">
        <f>IF(F25="-",0,VLOOKUP(F25,Puntajes!$B$5:$C$14,2,FALSE))</f>
        <v>0</v>
      </c>
      <c r="H25" s="120"/>
      <c r="I25" s="45"/>
      <c r="J25" s="46"/>
      <c r="K25" s="120"/>
      <c r="L25" s="45"/>
      <c r="M25" s="47"/>
      <c r="N25" s="117"/>
      <c r="O25" s="110"/>
      <c r="P25" s="111"/>
      <c r="Q25" s="44"/>
      <c r="R25" s="45"/>
      <c r="S25" s="47"/>
      <c r="T25" s="44"/>
      <c r="U25" s="45"/>
      <c r="V25" s="47"/>
      <c r="W25" s="44"/>
      <c r="X25" s="45"/>
      <c r="Y25" s="47"/>
      <c r="Z25" s="120"/>
      <c r="AA25" s="106"/>
      <c r="AB25" s="47"/>
    </row>
    <row r="26" spans="1:28" ht="12.75">
      <c r="A26" s="40">
        <v>21</v>
      </c>
      <c r="B26" s="41"/>
      <c r="C26" s="42"/>
      <c r="D26" s="43">
        <f>SUM(G26+J26+M26+P26+S26+V26+Y26+AB26)</f>
        <v>0</v>
      </c>
      <c r="E26" s="44"/>
      <c r="F26" s="45" t="s">
        <v>46</v>
      </c>
      <c r="G26" s="46">
        <f>IF(F26="-",0,VLOOKUP(F26,Puntajes!$B$5:$C$14,2,FALSE))</f>
        <v>0</v>
      </c>
      <c r="H26" s="119"/>
      <c r="I26" s="106"/>
      <c r="J26" s="46"/>
      <c r="K26" s="120"/>
      <c r="L26" s="45"/>
      <c r="M26" s="47"/>
      <c r="N26" s="44"/>
      <c r="O26" s="45"/>
      <c r="P26" s="47"/>
      <c r="Q26" s="44"/>
      <c r="R26" s="45"/>
      <c r="S26" s="47"/>
      <c r="T26" s="44"/>
      <c r="U26" s="45"/>
      <c r="V26" s="47"/>
      <c r="W26" s="44"/>
      <c r="X26" s="45"/>
      <c r="Y26" s="47"/>
      <c r="Z26" s="120"/>
      <c r="AA26" s="106"/>
      <c r="AB26" s="47"/>
    </row>
    <row r="27" spans="1:28" ht="12.75">
      <c r="A27" s="40">
        <v>23</v>
      </c>
      <c r="B27" s="41"/>
      <c r="C27" s="42"/>
      <c r="D27" s="43">
        <f>SUM(G27+J27+M27+P27+S27+V27+Y27+AB27)</f>
        <v>0</v>
      </c>
      <c r="E27" s="44"/>
      <c r="F27" s="45" t="s">
        <v>46</v>
      </c>
      <c r="G27" s="46">
        <f>IF(F27="-",0,VLOOKUP(F27,Puntajes!$B$5:$C$14,2,FALSE))</f>
        <v>0</v>
      </c>
      <c r="H27" s="54"/>
      <c r="I27" s="106"/>
      <c r="J27" s="46"/>
      <c r="K27" s="44"/>
      <c r="L27" s="45"/>
      <c r="M27" s="47"/>
      <c r="N27" s="44"/>
      <c r="O27" s="45"/>
      <c r="P27" s="47"/>
      <c r="Q27" s="44"/>
      <c r="R27" s="45"/>
      <c r="S27" s="47"/>
      <c r="T27" s="44"/>
      <c r="U27" s="45"/>
      <c r="V27" s="47"/>
      <c r="W27" s="44"/>
      <c r="X27" s="45"/>
      <c r="Y27" s="47"/>
      <c r="Z27" s="120"/>
      <c r="AA27" s="106"/>
      <c r="AB27" s="47"/>
    </row>
    <row r="28" spans="1:28" ht="12.75">
      <c r="A28" s="40">
        <v>22</v>
      </c>
      <c r="B28" s="41"/>
      <c r="C28" s="42"/>
      <c r="D28" s="43">
        <f>SUM(G28+J28+M28+P28+S28+V28+Y28+AB28)</f>
        <v>0</v>
      </c>
      <c r="E28" s="44"/>
      <c r="F28" s="106" t="s">
        <v>46</v>
      </c>
      <c r="G28" s="46">
        <f>IF(F28="-",0,VLOOKUP(F28,Puntajes!$B$5:$C$14,2,FALSE))</f>
        <v>0</v>
      </c>
      <c r="H28" s="120"/>
      <c r="I28" s="106"/>
      <c r="J28" s="46"/>
      <c r="K28" s="120"/>
      <c r="L28" s="45"/>
      <c r="M28" s="47"/>
      <c r="N28" s="44"/>
      <c r="O28" s="45"/>
      <c r="P28" s="47"/>
      <c r="Q28" s="44"/>
      <c r="R28" s="45"/>
      <c r="S28" s="47"/>
      <c r="T28" s="44"/>
      <c r="U28" s="45"/>
      <c r="V28" s="47"/>
      <c r="W28" s="44"/>
      <c r="X28" s="45"/>
      <c r="Y28" s="47"/>
      <c r="Z28" s="119"/>
      <c r="AA28" s="106"/>
      <c r="AB28" s="47"/>
    </row>
    <row r="29" spans="1:28" ht="12.75">
      <c r="A29" s="40">
        <v>24</v>
      </c>
      <c r="B29" s="41"/>
      <c r="C29" s="42"/>
      <c r="D29" s="43">
        <f>SUM(G29+J29+M29+P29+S29+V29+Y29+AB29)</f>
        <v>0</v>
      </c>
      <c r="E29" s="54"/>
      <c r="F29" s="106" t="s">
        <v>46</v>
      </c>
      <c r="G29" s="46">
        <f>IF(F29="-",0,VLOOKUP(F29,Puntajes!$B$5:$C$14,2,FALSE))</f>
        <v>0</v>
      </c>
      <c r="H29" s="54"/>
      <c r="I29" s="106"/>
      <c r="J29" s="46"/>
      <c r="K29" s="120"/>
      <c r="L29" s="45"/>
      <c r="M29" s="47"/>
      <c r="N29" s="44"/>
      <c r="O29" s="45"/>
      <c r="P29" s="47"/>
      <c r="Q29" s="44"/>
      <c r="R29" s="45"/>
      <c r="S29" s="47"/>
      <c r="T29" s="44"/>
      <c r="U29" s="45"/>
      <c r="V29" s="47"/>
      <c r="W29" s="44"/>
      <c r="X29" s="45"/>
      <c r="Y29" s="47"/>
      <c r="Z29" s="120"/>
      <c r="AA29" s="106"/>
      <c r="AB29" s="47"/>
    </row>
    <row r="30" spans="1:28" ht="12.75">
      <c r="A30" s="40">
        <v>25</v>
      </c>
      <c r="B30" s="41"/>
      <c r="C30" s="42"/>
      <c r="D30" s="43">
        <f>SUM(G30+J30+M30+P30+S30+V30+Y30+AB30)</f>
        <v>0</v>
      </c>
      <c r="E30" s="44"/>
      <c r="F30" s="45" t="s">
        <v>46</v>
      </c>
      <c r="G30" s="46">
        <f>IF(F30="-",0,VLOOKUP(F30,Puntajes!$B$5:$C$14,2,FALSE))</f>
        <v>0</v>
      </c>
      <c r="H30" s="119"/>
      <c r="I30" s="106"/>
      <c r="J30" s="46"/>
      <c r="K30" s="44"/>
      <c r="L30" s="45"/>
      <c r="M30" s="47"/>
      <c r="N30" s="44"/>
      <c r="O30" s="45"/>
      <c r="P30" s="47"/>
      <c r="Q30" s="44"/>
      <c r="R30" s="45"/>
      <c r="S30" s="47"/>
      <c r="T30" s="44"/>
      <c r="U30" s="45"/>
      <c r="V30" s="47"/>
      <c r="W30" s="44"/>
      <c r="X30" s="45"/>
      <c r="Y30" s="47"/>
      <c r="Z30" s="120"/>
      <c r="AA30" s="106"/>
      <c r="AB30" s="47"/>
    </row>
    <row r="31" spans="1:28" ht="12.75">
      <c r="A31" s="40">
        <v>26</v>
      </c>
      <c r="B31" s="77"/>
      <c r="C31" s="128"/>
      <c r="D31" s="43">
        <f>SUM(G31+J31+M31+P31+S31+V31+Y31+AB31)</f>
        <v>0</v>
      </c>
      <c r="E31" s="44"/>
      <c r="F31" s="45" t="s">
        <v>46</v>
      </c>
      <c r="G31" s="46">
        <f>IF(F31="-",0,VLOOKUP(F31,Puntajes!$B$5:$C$14,2,FALSE))</f>
        <v>0</v>
      </c>
      <c r="H31" s="119"/>
      <c r="I31" s="106"/>
      <c r="J31" s="46"/>
      <c r="K31" s="120"/>
      <c r="L31" s="45"/>
      <c r="M31" s="47"/>
      <c r="N31" s="44"/>
      <c r="O31" s="45"/>
      <c r="P31" s="47"/>
      <c r="Q31" s="44"/>
      <c r="R31" s="45"/>
      <c r="S31" s="47"/>
      <c r="T31" s="44"/>
      <c r="U31" s="45"/>
      <c r="V31" s="47"/>
      <c r="W31" s="44"/>
      <c r="X31" s="45"/>
      <c r="Y31" s="47"/>
      <c r="Z31" s="120"/>
      <c r="AA31" s="106"/>
      <c r="AB31" s="47"/>
    </row>
    <row r="32" spans="1:28" ht="12.75">
      <c r="A32" s="40">
        <v>29</v>
      </c>
      <c r="B32" s="77"/>
      <c r="C32" s="128"/>
      <c r="D32" s="43">
        <f>SUM(G32+J32+M32+P32+S32+V32+Y32+AB32)</f>
        <v>0</v>
      </c>
      <c r="E32" s="44"/>
      <c r="F32" s="45" t="s">
        <v>46</v>
      </c>
      <c r="G32" s="46">
        <f>IF(F32="-",0,VLOOKUP(F32,Puntajes!$B$5:$C$14,2,FALSE))</f>
        <v>0</v>
      </c>
      <c r="H32" s="54"/>
      <c r="I32" s="106"/>
      <c r="J32" s="46"/>
      <c r="K32" s="44"/>
      <c r="L32" s="45"/>
      <c r="M32" s="47"/>
      <c r="N32" s="44"/>
      <c r="O32" s="45"/>
      <c r="P32" s="47"/>
      <c r="Q32" s="44"/>
      <c r="R32" s="45"/>
      <c r="S32" s="47"/>
      <c r="T32" s="44"/>
      <c r="U32" s="45"/>
      <c r="V32" s="47"/>
      <c r="W32" s="44"/>
      <c r="X32" s="45"/>
      <c r="Y32" s="47"/>
      <c r="Z32" s="120"/>
      <c r="AA32" s="106"/>
      <c r="AB32" s="47"/>
    </row>
    <row r="33" spans="1:28" ht="12.75">
      <c r="A33" s="40">
        <v>27</v>
      </c>
      <c r="B33" s="77"/>
      <c r="C33" s="128"/>
      <c r="D33" s="43">
        <f>SUM(G33+J33+M33+P33+S33+V33+Y33+AB33)</f>
        <v>0</v>
      </c>
      <c r="E33" s="44"/>
      <c r="F33" s="45" t="s">
        <v>46</v>
      </c>
      <c r="G33" s="46">
        <f>IF(F33="-",0,VLOOKUP(F33,Puntajes!$B$5:$C$14,2,FALSE))</f>
        <v>0</v>
      </c>
      <c r="H33" s="120"/>
      <c r="I33" s="45"/>
      <c r="J33" s="46"/>
      <c r="K33" s="120"/>
      <c r="L33" s="45"/>
      <c r="M33" s="47"/>
      <c r="N33" s="44"/>
      <c r="O33" s="45"/>
      <c r="P33" s="47"/>
      <c r="Q33" s="44"/>
      <c r="R33" s="45"/>
      <c r="S33" s="47"/>
      <c r="T33" s="44"/>
      <c r="U33" s="45"/>
      <c r="V33" s="47"/>
      <c r="W33" s="44"/>
      <c r="X33" s="45"/>
      <c r="Y33" s="47"/>
      <c r="Z33" s="120"/>
      <c r="AA33" s="106"/>
      <c r="AB33" s="47"/>
    </row>
    <row r="34" spans="1:28" ht="12.75">
      <c r="A34" s="40">
        <v>28</v>
      </c>
      <c r="B34" s="77"/>
      <c r="C34" s="128"/>
      <c r="D34" s="43">
        <f>SUM(G34+J34+M34+P34+S34+V34+Y34+AB34)</f>
        <v>0</v>
      </c>
      <c r="E34" s="120"/>
      <c r="F34" s="45" t="s">
        <v>46</v>
      </c>
      <c r="G34" s="46">
        <f>IF(F34="-",0,VLOOKUP(F34,Puntajes!$B$5:$C$14,2,FALSE))</f>
        <v>0</v>
      </c>
      <c r="H34" s="44"/>
      <c r="I34" s="45"/>
      <c r="J34" s="46"/>
      <c r="K34" s="120"/>
      <c r="L34" s="45"/>
      <c r="M34" s="47"/>
      <c r="N34" s="44"/>
      <c r="O34" s="45"/>
      <c r="P34" s="47"/>
      <c r="Q34" s="44"/>
      <c r="R34" s="45"/>
      <c r="S34" s="47"/>
      <c r="T34" s="44"/>
      <c r="U34" s="45"/>
      <c r="V34" s="47"/>
      <c r="W34" s="44"/>
      <c r="X34" s="45"/>
      <c r="Y34" s="47"/>
      <c r="Z34" s="120"/>
      <c r="AA34" s="106"/>
      <c r="AB34" s="47"/>
    </row>
    <row r="35" spans="1:28" ht="12.75">
      <c r="A35" s="59">
        <v>30</v>
      </c>
      <c r="B35" s="81"/>
      <c r="C35" s="129"/>
      <c r="D35" s="130">
        <f>SUM(G35+J35+M35+P35+S35+V35+Y35+AB35)</f>
        <v>0</v>
      </c>
      <c r="E35" s="55"/>
      <c r="F35" s="56" t="s">
        <v>46</v>
      </c>
      <c r="G35" s="63">
        <f>IF(F35="-",0,VLOOKUP(F35,Puntajes!$B$5:$C$14,2,FALSE))</f>
        <v>0</v>
      </c>
      <c r="H35" s="58"/>
      <c r="I35" s="131"/>
      <c r="J35" s="63"/>
      <c r="K35" s="55"/>
      <c r="L35" s="56"/>
      <c r="M35" s="57"/>
      <c r="N35" s="55"/>
      <c r="O35" s="56"/>
      <c r="P35" s="57"/>
      <c r="Q35" s="55"/>
      <c r="R35" s="56"/>
      <c r="S35" s="57"/>
      <c r="T35" s="55"/>
      <c r="U35" s="56"/>
      <c r="V35" s="57"/>
      <c r="W35" s="44"/>
      <c r="X35" s="45"/>
      <c r="Y35" s="47"/>
      <c r="Z35" s="120"/>
      <c r="AA35" s="106"/>
      <c r="AB35" s="47"/>
    </row>
    <row r="36" spans="1:28" ht="12.75" hidden="1">
      <c r="A36" s="132">
        <v>31</v>
      </c>
      <c r="B36" s="133"/>
      <c r="C36" s="134"/>
      <c r="D36" s="62" t="e">
        <f>SUM(G36+J36+M36+P36+S36+V36+Y36+AB36)</f>
        <v>#N/A</v>
      </c>
      <c r="E36" s="135"/>
      <c r="F36" s="136"/>
      <c r="G36" s="137" t="e">
        <f>IF(F36="-",0,VLOOKUP(F36,Puntajes!$B$5:$C$14,2,FALSE))</f>
        <v>#N/A</v>
      </c>
      <c r="H36" s="138"/>
      <c r="I36" s="136"/>
      <c r="J36" s="139"/>
      <c r="K36" s="138"/>
      <c r="L36" s="140"/>
      <c r="M36" s="139"/>
      <c r="N36" s="135"/>
      <c r="O36" s="140"/>
      <c r="P36" s="139"/>
      <c r="Q36" s="135"/>
      <c r="R36" s="140"/>
      <c r="S36" s="139"/>
      <c r="T36" s="135"/>
      <c r="U36" s="140"/>
      <c r="V36" s="139"/>
      <c r="W36" s="44"/>
      <c r="X36" s="45"/>
      <c r="Y36" s="47"/>
      <c r="Z36" s="120"/>
      <c r="AA36" s="106"/>
      <c r="AB36" s="47"/>
    </row>
    <row r="37" spans="1:28" ht="12.75" hidden="1">
      <c r="A37" s="40">
        <v>32</v>
      </c>
      <c r="B37" s="77"/>
      <c r="C37" s="128"/>
      <c r="D37" s="73" t="e">
        <f>SUM(G37+J37+M37+P37+S37+V37+Y37+AB37)</f>
        <v>#N/A</v>
      </c>
      <c r="E37" s="44"/>
      <c r="F37" s="106"/>
      <c r="G37" s="38" t="e">
        <f>IF(F37="-",0,VLOOKUP(F37,Puntajes!$B$5:$C$14,2,FALSE))</f>
        <v>#N/A</v>
      </c>
      <c r="H37" s="44"/>
      <c r="I37" s="106"/>
      <c r="J37" s="47"/>
      <c r="K37" s="120"/>
      <c r="L37" s="45"/>
      <c r="M37" s="47"/>
      <c r="N37" s="44"/>
      <c r="O37" s="45"/>
      <c r="P37" s="47"/>
      <c r="Q37" s="44"/>
      <c r="R37" s="45"/>
      <c r="S37" s="47"/>
      <c r="T37" s="44"/>
      <c r="U37" s="45"/>
      <c r="V37" s="47"/>
      <c r="W37" s="44"/>
      <c r="X37" s="45"/>
      <c r="Y37" s="47"/>
      <c r="Z37" s="120"/>
      <c r="AA37" s="106"/>
      <c r="AB37" s="47"/>
    </row>
    <row r="38" spans="1:28" ht="12.75" hidden="1">
      <c r="A38" s="40">
        <v>33</v>
      </c>
      <c r="B38" s="77"/>
      <c r="C38" s="128"/>
      <c r="D38" s="73" t="e">
        <f>SUM(G38+J38+M38+P38+S38+V38+Y38+AB38)</f>
        <v>#N/A</v>
      </c>
      <c r="E38" s="44"/>
      <c r="F38" s="45"/>
      <c r="G38" s="38" t="e">
        <f>IF(F38="-",0,VLOOKUP(F38,Puntajes!$B$5:$C$14,2,FALSE))</f>
        <v>#N/A</v>
      </c>
      <c r="H38" s="119"/>
      <c r="I38" s="106"/>
      <c r="J38" s="47"/>
      <c r="K38" s="44"/>
      <c r="L38" s="45"/>
      <c r="M38" s="47"/>
      <c r="N38" s="44"/>
      <c r="O38" s="45"/>
      <c r="P38" s="47"/>
      <c r="Q38" s="44"/>
      <c r="R38" s="45"/>
      <c r="S38" s="47"/>
      <c r="T38" s="44"/>
      <c r="U38" s="45"/>
      <c r="V38" s="47"/>
      <c r="W38" s="44"/>
      <c r="X38" s="45"/>
      <c r="Y38" s="47"/>
      <c r="Z38" s="120"/>
      <c r="AA38" s="106"/>
      <c r="AB38" s="47"/>
    </row>
    <row r="39" spans="1:28" ht="12.75" hidden="1">
      <c r="A39" s="40">
        <v>34</v>
      </c>
      <c r="B39" s="77"/>
      <c r="C39" s="128"/>
      <c r="D39" s="73" t="e">
        <f>SUM(G39+J39+M39+P39+S39+V39+Y39+AB39)</f>
        <v>#N/A</v>
      </c>
      <c r="E39" s="44"/>
      <c r="F39" s="106"/>
      <c r="G39" s="38" t="e">
        <f>IF(F39="-",0,VLOOKUP(F39,Puntajes!$B$5:$C$14,2,FALSE))</f>
        <v>#N/A</v>
      </c>
      <c r="H39" s="44"/>
      <c r="I39" s="45"/>
      <c r="J39" s="47"/>
      <c r="K39" s="44"/>
      <c r="L39" s="45"/>
      <c r="M39" s="47"/>
      <c r="N39" s="44"/>
      <c r="O39" s="45"/>
      <c r="P39" s="47"/>
      <c r="Q39" s="44"/>
      <c r="R39" s="45"/>
      <c r="S39" s="47"/>
      <c r="T39" s="44"/>
      <c r="U39" s="45"/>
      <c r="V39" s="47"/>
      <c r="W39" s="44"/>
      <c r="X39" s="45"/>
      <c r="Y39" s="47"/>
      <c r="Z39" s="120"/>
      <c r="AA39" s="106"/>
      <c r="AB39" s="47"/>
    </row>
    <row r="40" spans="1:28" ht="12.75" hidden="1">
      <c r="A40" s="40">
        <v>35</v>
      </c>
      <c r="B40" s="77"/>
      <c r="C40" s="128"/>
      <c r="D40" s="73" t="e">
        <f>SUM(G40+J40+M40+P40+S40+V40+Y40+AB40)</f>
        <v>#N/A</v>
      </c>
      <c r="E40" s="54"/>
      <c r="F40" s="106"/>
      <c r="G40" s="38" t="e">
        <f>IF(F40="-",0,VLOOKUP(F40,Puntajes!$B$5:$C$14,2,FALSE))</f>
        <v>#N/A</v>
      </c>
      <c r="H40" s="54"/>
      <c r="I40" s="106"/>
      <c r="J40" s="47"/>
      <c r="K40" s="120"/>
      <c r="L40" s="45"/>
      <c r="M40" s="47"/>
      <c r="N40" s="44"/>
      <c r="O40" s="45"/>
      <c r="P40" s="47"/>
      <c r="Q40" s="44"/>
      <c r="R40" s="45"/>
      <c r="S40" s="47"/>
      <c r="T40" s="44"/>
      <c r="U40" s="45"/>
      <c r="V40" s="47"/>
      <c r="W40" s="44"/>
      <c r="X40" s="45"/>
      <c r="Y40" s="47"/>
      <c r="Z40" s="120"/>
      <c r="AA40" s="106"/>
      <c r="AB40" s="47"/>
    </row>
    <row r="41" spans="1:28" ht="12.75" hidden="1">
      <c r="A41" s="40">
        <v>36</v>
      </c>
      <c r="B41" s="77"/>
      <c r="C41" s="128"/>
      <c r="D41" s="73" t="e">
        <f>SUM(G41+J41+M41+P41+S41+V41+Y41+AB41)</f>
        <v>#N/A</v>
      </c>
      <c r="E41" s="44"/>
      <c r="F41" s="45"/>
      <c r="G41" s="38" t="e">
        <f>IF(F41="-",0,VLOOKUP(F41,Puntajes!$B$5:$C$14,2,FALSE))</f>
        <v>#N/A</v>
      </c>
      <c r="H41" s="119"/>
      <c r="I41" s="106"/>
      <c r="J41" s="47"/>
      <c r="K41" s="120"/>
      <c r="L41" s="45"/>
      <c r="M41" s="47"/>
      <c r="N41" s="44"/>
      <c r="O41" s="45"/>
      <c r="P41" s="47"/>
      <c r="Q41" s="44"/>
      <c r="R41" s="45"/>
      <c r="S41" s="47"/>
      <c r="T41" s="44"/>
      <c r="U41" s="45"/>
      <c r="V41" s="47"/>
      <c r="W41" s="44"/>
      <c r="X41" s="45"/>
      <c r="Y41" s="47"/>
      <c r="Z41" s="120"/>
      <c r="AA41" s="106"/>
      <c r="AB41" s="47"/>
    </row>
    <row r="42" spans="1:28" ht="12.75" hidden="1">
      <c r="A42" s="40">
        <v>37</v>
      </c>
      <c r="B42" s="77"/>
      <c r="C42" s="128"/>
      <c r="D42" s="73" t="e">
        <f>SUM(G42+J42+M42+P42+S42+V42+Y42+AB42)</f>
        <v>#N/A</v>
      </c>
      <c r="E42" s="120"/>
      <c r="F42" s="45"/>
      <c r="G42" s="38" t="e">
        <f>IF(F42="-",0,VLOOKUP(F42,Puntajes!$B$5:$C$14,2,FALSE))</f>
        <v>#N/A</v>
      </c>
      <c r="H42" s="44"/>
      <c r="I42" s="45"/>
      <c r="J42" s="47"/>
      <c r="K42" s="44"/>
      <c r="L42" s="45"/>
      <c r="M42" s="47"/>
      <c r="N42" s="44"/>
      <c r="O42" s="45"/>
      <c r="P42" s="47"/>
      <c r="Q42" s="44"/>
      <c r="R42" s="45"/>
      <c r="S42" s="47"/>
      <c r="T42" s="44"/>
      <c r="U42" s="45"/>
      <c r="V42" s="47"/>
      <c r="W42" s="44"/>
      <c r="X42" s="45"/>
      <c r="Y42" s="47"/>
      <c r="Z42" s="120"/>
      <c r="AA42" s="106"/>
      <c r="AB42" s="47"/>
    </row>
    <row r="43" spans="1:28" ht="12.75" hidden="1">
      <c r="A43" s="40">
        <v>38</v>
      </c>
      <c r="B43" s="77"/>
      <c r="C43" s="128"/>
      <c r="D43" s="73" t="e">
        <f>SUM(G43+J43+M43+P43+S43+V43+Y43+AB43)</f>
        <v>#N/A</v>
      </c>
      <c r="E43" s="120"/>
      <c r="F43" s="106"/>
      <c r="G43" s="38" t="e">
        <f>IF(F43="-",0,VLOOKUP(F43,Puntajes!$B$5:$C$14,2,FALSE))</f>
        <v>#N/A</v>
      </c>
      <c r="H43" s="44"/>
      <c r="I43" s="45"/>
      <c r="J43" s="47"/>
      <c r="K43" s="44"/>
      <c r="L43" s="45"/>
      <c r="M43" s="47"/>
      <c r="N43" s="44"/>
      <c r="O43" s="45"/>
      <c r="P43" s="47"/>
      <c r="Q43" s="44"/>
      <c r="R43" s="45"/>
      <c r="S43" s="47"/>
      <c r="T43" s="44"/>
      <c r="U43" s="45"/>
      <c r="V43" s="47"/>
      <c r="W43" s="44"/>
      <c r="X43" s="45"/>
      <c r="Y43" s="47"/>
      <c r="Z43" s="120"/>
      <c r="AA43" s="106"/>
      <c r="AB43" s="47"/>
    </row>
    <row r="44" spans="1:28" ht="12.75" hidden="1">
      <c r="A44" s="40">
        <v>39</v>
      </c>
      <c r="B44" s="77"/>
      <c r="C44" s="128"/>
      <c r="D44" s="73" t="e">
        <f>SUM(G44+J44+M44+P44+S44+V44+Y44+AB44)</f>
        <v>#N/A</v>
      </c>
      <c r="E44" s="44"/>
      <c r="F44" s="106"/>
      <c r="G44" s="38" t="e">
        <f>IF(F44="-",0,VLOOKUP(F44,Puntajes!$B$5:$C$14,2,FALSE))</f>
        <v>#N/A</v>
      </c>
      <c r="H44" s="44"/>
      <c r="I44" s="45"/>
      <c r="J44" s="47"/>
      <c r="K44" s="120"/>
      <c r="L44" s="45"/>
      <c r="M44" s="47"/>
      <c r="N44" s="44"/>
      <c r="O44" s="45"/>
      <c r="P44" s="47"/>
      <c r="Q44" s="44"/>
      <c r="R44" s="45"/>
      <c r="S44" s="47"/>
      <c r="T44" s="44"/>
      <c r="U44" s="45"/>
      <c r="V44" s="47"/>
      <c r="W44" s="44"/>
      <c r="X44" s="45"/>
      <c r="Y44" s="47"/>
      <c r="Z44" s="120"/>
      <c r="AA44" s="106"/>
      <c r="AB44" s="47"/>
    </row>
    <row r="45" spans="1:28" ht="12.75" customHeight="1" hidden="1">
      <c r="A45" s="40">
        <v>40</v>
      </c>
      <c r="B45" s="77"/>
      <c r="C45" s="128"/>
      <c r="D45" s="73" t="e">
        <f>SUM(G45+J45+M45+P45+S45+V45+Y45+AB45)</f>
        <v>#N/A</v>
      </c>
      <c r="E45" s="54"/>
      <c r="F45" s="106"/>
      <c r="G45" s="38" t="e">
        <f>IF(F45="-",0,VLOOKUP(F45,Puntajes!$B$5:$C$14,2,FALSE))</f>
        <v>#N/A</v>
      </c>
      <c r="H45" s="54"/>
      <c r="I45" s="106"/>
      <c r="J45" s="47"/>
      <c r="K45" s="120"/>
      <c r="L45" s="45"/>
      <c r="M45" s="47"/>
      <c r="N45" s="44"/>
      <c r="O45" s="45"/>
      <c r="P45" s="47"/>
      <c r="Q45" s="44"/>
      <c r="R45" s="45"/>
      <c r="S45" s="47"/>
      <c r="T45" s="44"/>
      <c r="U45" s="45"/>
      <c r="V45" s="47"/>
      <c r="W45" s="44"/>
      <c r="X45" s="45"/>
      <c r="Y45" s="47"/>
      <c r="Z45" s="120"/>
      <c r="AA45" s="106"/>
      <c r="AB45" s="47"/>
    </row>
    <row r="46" spans="1:28" ht="12.75" hidden="1">
      <c r="A46" s="40">
        <v>41</v>
      </c>
      <c r="B46" s="77"/>
      <c r="C46" s="128"/>
      <c r="D46" s="73" t="e">
        <f>SUM(G46+J46+M46+P46+S46+V46+Y46+AB46)</f>
        <v>#N/A</v>
      </c>
      <c r="E46" s="44"/>
      <c r="F46" s="45"/>
      <c r="G46" s="38" t="e">
        <f>IF(F46="-",0,VLOOKUP(F46,Puntajes!$B$5:$C$14,2,FALSE))</f>
        <v>#N/A</v>
      </c>
      <c r="H46" s="44"/>
      <c r="I46" s="45"/>
      <c r="J46" s="47"/>
      <c r="K46" s="44"/>
      <c r="L46" s="45"/>
      <c r="M46" s="47"/>
      <c r="N46" s="44"/>
      <c r="O46" s="45"/>
      <c r="P46" s="47"/>
      <c r="Q46" s="44"/>
      <c r="R46" s="45"/>
      <c r="S46" s="47"/>
      <c r="T46" s="44"/>
      <c r="U46" s="45"/>
      <c r="V46" s="47"/>
      <c r="W46" s="44"/>
      <c r="X46" s="45"/>
      <c r="Y46" s="47"/>
      <c r="Z46" s="120"/>
      <c r="AA46" s="106"/>
      <c r="AB46" s="47"/>
    </row>
    <row r="47" spans="1:28" ht="12.75" hidden="1">
      <c r="A47" s="40">
        <v>42</v>
      </c>
      <c r="B47" s="77"/>
      <c r="C47" s="128"/>
      <c r="D47" s="73" t="e">
        <f>SUM(G47+J47+M47+P47+S47+V47+Y47+AB47)</f>
        <v>#N/A</v>
      </c>
      <c r="E47" s="44"/>
      <c r="F47" s="106"/>
      <c r="G47" s="38" t="e">
        <f>IF(F47="-",0,VLOOKUP(F47,Puntajes!$B$5:$C$14,2,FALSE))</f>
        <v>#N/A</v>
      </c>
      <c r="H47" s="44"/>
      <c r="I47" s="45"/>
      <c r="J47" s="47"/>
      <c r="K47" s="44"/>
      <c r="L47" s="45"/>
      <c r="M47" s="47"/>
      <c r="N47" s="44"/>
      <c r="O47" s="45"/>
      <c r="P47" s="47"/>
      <c r="Q47" s="44"/>
      <c r="R47" s="45"/>
      <c r="S47" s="47"/>
      <c r="T47" s="44"/>
      <c r="U47" s="45"/>
      <c r="V47" s="47"/>
      <c r="W47" s="44"/>
      <c r="X47" s="45"/>
      <c r="Y47" s="47"/>
      <c r="Z47" s="120"/>
      <c r="AA47" s="106"/>
      <c r="AB47" s="47"/>
    </row>
    <row r="48" spans="1:28" ht="12.75" hidden="1">
      <c r="A48" s="40">
        <v>43</v>
      </c>
      <c r="B48" s="79"/>
      <c r="C48" s="128"/>
      <c r="D48" s="73" t="e">
        <f>SUM(G48+J48+M48+P48+S48+V48+Y48+AB48)</f>
        <v>#N/A</v>
      </c>
      <c r="E48" s="44"/>
      <c r="F48" s="45"/>
      <c r="G48" s="38" t="e">
        <f>IF(F48="-",0,VLOOKUP(F48,Puntajes!$B$5:$C$14,2,FALSE))</f>
        <v>#N/A</v>
      </c>
      <c r="H48" s="44"/>
      <c r="I48" s="45"/>
      <c r="J48" s="47"/>
      <c r="K48" s="44"/>
      <c r="L48" s="45"/>
      <c r="M48" s="47"/>
      <c r="N48" s="44"/>
      <c r="O48" s="45"/>
      <c r="P48" s="47"/>
      <c r="Q48" s="117"/>
      <c r="R48" s="110"/>
      <c r="S48" s="111"/>
      <c r="T48" s="44"/>
      <c r="U48" s="45"/>
      <c r="V48" s="47"/>
      <c r="W48" s="44"/>
      <c r="X48" s="45"/>
      <c r="Y48" s="47"/>
      <c r="Z48" s="120"/>
      <c r="AA48" s="106"/>
      <c r="AB48" s="47"/>
    </row>
    <row r="49" spans="1:28" ht="12.75" hidden="1">
      <c r="A49" s="40">
        <v>45</v>
      </c>
      <c r="B49" s="77"/>
      <c r="C49" s="123"/>
      <c r="D49" s="73" t="e">
        <f>SUM(G49+J49+M49+P49+S49+V49+Y49+AB49)</f>
        <v>#N/A</v>
      </c>
      <c r="E49" s="44"/>
      <c r="F49" s="45"/>
      <c r="G49" s="38" t="e">
        <f>IF(F49="-",0,VLOOKUP(F49,Puntajes!$B$5:$C$14,2,FALSE))</f>
        <v>#N/A</v>
      </c>
      <c r="H49" s="54"/>
      <c r="I49" s="106"/>
      <c r="J49" s="47"/>
      <c r="K49" s="44"/>
      <c r="L49" s="45"/>
      <c r="M49" s="47"/>
      <c r="N49" s="44"/>
      <c r="O49" s="45"/>
      <c r="P49" s="47"/>
      <c r="Q49" s="44"/>
      <c r="R49" s="45"/>
      <c r="S49" s="47"/>
      <c r="T49" s="44"/>
      <c r="U49" s="45"/>
      <c r="V49" s="47"/>
      <c r="W49" s="44"/>
      <c r="X49" s="45"/>
      <c r="Y49" s="47"/>
      <c r="Z49" s="120"/>
      <c r="AA49" s="106"/>
      <c r="AB49" s="47"/>
    </row>
    <row r="50" spans="1:28" ht="12.75" hidden="1">
      <c r="A50" s="40">
        <v>44</v>
      </c>
      <c r="B50" s="77"/>
      <c r="C50" s="123"/>
      <c r="D50" s="73" t="e">
        <f>SUM(G50+J50+M50+P50+S50+V50+Y50+AB50)</f>
        <v>#N/A</v>
      </c>
      <c r="E50" s="44"/>
      <c r="F50" s="45"/>
      <c r="G50" s="38" t="e">
        <f>IF(F50="-",0,VLOOKUP(F50,Puntajes!$B$5:$C$14,2,FALSE))</f>
        <v>#N/A</v>
      </c>
      <c r="H50" s="44"/>
      <c r="I50" s="45"/>
      <c r="J50" s="47"/>
      <c r="K50" s="44"/>
      <c r="L50" s="45"/>
      <c r="M50" s="47"/>
      <c r="N50" s="44"/>
      <c r="O50" s="45"/>
      <c r="P50" s="47"/>
      <c r="Q50" s="44"/>
      <c r="R50" s="45"/>
      <c r="S50" s="47"/>
      <c r="T50" s="44"/>
      <c r="U50" s="45"/>
      <c r="V50" s="47"/>
      <c r="W50" s="44"/>
      <c r="X50" s="45"/>
      <c r="Y50" s="47"/>
      <c r="Z50" s="120"/>
      <c r="AA50" s="106"/>
      <c r="AB50" s="47"/>
    </row>
    <row r="51" spans="1:28" ht="12.75" hidden="1">
      <c r="A51" s="40">
        <v>46</v>
      </c>
      <c r="B51" s="77"/>
      <c r="C51" s="123"/>
      <c r="D51" s="73" t="e">
        <f>SUM(G51+J51+M51+P51+S51+V51+Y51+AB51)</f>
        <v>#N/A</v>
      </c>
      <c r="E51" s="44"/>
      <c r="F51" s="45"/>
      <c r="G51" s="38" t="e">
        <f>IF(F51="-",0,VLOOKUP(F51,Puntajes!$B$5:$C$14,2,FALSE))</f>
        <v>#N/A</v>
      </c>
      <c r="H51" s="120"/>
      <c r="I51" s="45"/>
      <c r="J51" s="47"/>
      <c r="K51" s="44"/>
      <c r="L51" s="45"/>
      <c r="M51" s="47"/>
      <c r="N51" s="44"/>
      <c r="O51" s="45"/>
      <c r="P51" s="47"/>
      <c r="Q51" s="44"/>
      <c r="R51" s="45"/>
      <c r="S51" s="47"/>
      <c r="T51" s="44"/>
      <c r="U51" s="45"/>
      <c r="V51" s="47"/>
      <c r="W51" s="44"/>
      <c r="X51" s="45"/>
      <c r="Y51" s="47"/>
      <c r="Z51" s="120"/>
      <c r="AA51" s="106"/>
      <c r="AB51" s="47"/>
    </row>
    <row r="52" spans="1:28" ht="12.75" hidden="1">
      <c r="A52" s="40">
        <v>48</v>
      </c>
      <c r="B52" s="77"/>
      <c r="C52" s="123"/>
      <c r="D52" s="73" t="e">
        <f>SUM(G52+J52+M52+P52+S52+V52+Y52+AB52)</f>
        <v>#N/A</v>
      </c>
      <c r="E52" s="44"/>
      <c r="F52" s="106"/>
      <c r="G52" s="38" t="e">
        <f>IF(F52="-",0,VLOOKUP(F52,Puntajes!$B$5:$C$14,2,FALSE))</f>
        <v>#N/A</v>
      </c>
      <c r="H52" s="44"/>
      <c r="I52" s="45"/>
      <c r="J52" s="47"/>
      <c r="K52" s="44"/>
      <c r="L52" s="45"/>
      <c r="M52" s="47"/>
      <c r="N52" s="44"/>
      <c r="O52" s="45"/>
      <c r="P52" s="47"/>
      <c r="Q52" s="44"/>
      <c r="R52" s="45"/>
      <c r="S52" s="47"/>
      <c r="T52" s="44"/>
      <c r="U52" s="45"/>
      <c r="V52" s="47"/>
      <c r="W52" s="44"/>
      <c r="X52" s="45"/>
      <c r="Y52" s="47"/>
      <c r="Z52" s="120"/>
      <c r="AA52" s="106"/>
      <c r="AB52" s="47"/>
    </row>
    <row r="53" spans="1:28" ht="12.75" hidden="1">
      <c r="A53" s="40">
        <v>47</v>
      </c>
      <c r="B53" s="77"/>
      <c r="C53" s="123"/>
      <c r="D53" s="73" t="e">
        <f>SUM(G53+J53+M53+P53+S53+V53+Y53+AB53)</f>
        <v>#N/A</v>
      </c>
      <c r="E53" s="44"/>
      <c r="F53" s="45"/>
      <c r="G53" s="38" t="e">
        <f>IF(F53="-",0,VLOOKUP(F53,Puntajes!$B$5:$C$14,2,FALSE))</f>
        <v>#N/A</v>
      </c>
      <c r="H53" s="44"/>
      <c r="I53" s="45"/>
      <c r="J53" s="47"/>
      <c r="K53" s="44"/>
      <c r="L53" s="45"/>
      <c r="M53" s="47"/>
      <c r="N53" s="44"/>
      <c r="O53" s="45"/>
      <c r="P53" s="47"/>
      <c r="Q53" s="44"/>
      <c r="R53" s="45"/>
      <c r="S53" s="47"/>
      <c r="T53" s="44"/>
      <c r="U53" s="45"/>
      <c r="V53" s="47"/>
      <c r="W53" s="44"/>
      <c r="X53" s="45"/>
      <c r="Y53" s="47"/>
      <c r="Z53" s="120"/>
      <c r="AA53" s="106"/>
      <c r="AB53" s="47"/>
    </row>
    <row r="54" spans="1:28" ht="12.75" hidden="1">
      <c r="A54" s="40">
        <v>50</v>
      </c>
      <c r="B54" s="77"/>
      <c r="C54" s="123"/>
      <c r="D54" s="73" t="e">
        <f>SUM(G54+J54+M54+P54+S54+V54+Y54+AB54)</f>
        <v>#N/A</v>
      </c>
      <c r="E54" s="44"/>
      <c r="F54" s="106"/>
      <c r="G54" s="38" t="e">
        <f>IF(F54="-",0,VLOOKUP(F54,Puntajes!$B$5:$C$14,2,FALSE))</f>
        <v>#N/A</v>
      </c>
      <c r="H54" s="44"/>
      <c r="I54" s="45"/>
      <c r="J54" s="47"/>
      <c r="K54" s="44"/>
      <c r="L54" s="45"/>
      <c r="M54" s="47"/>
      <c r="N54" s="44"/>
      <c r="O54" s="45"/>
      <c r="P54" s="47"/>
      <c r="Q54" s="44"/>
      <c r="R54" s="45"/>
      <c r="S54" s="47"/>
      <c r="T54" s="44"/>
      <c r="U54" s="45"/>
      <c r="V54" s="47"/>
      <c r="W54" s="44"/>
      <c r="X54" s="45"/>
      <c r="Y54" s="47"/>
      <c r="Z54" s="120"/>
      <c r="AA54" s="106"/>
      <c r="AB54" s="47"/>
    </row>
    <row r="55" spans="1:28" ht="12.75" hidden="1">
      <c r="A55" s="40">
        <v>52</v>
      </c>
      <c r="B55" s="77"/>
      <c r="C55" s="123"/>
      <c r="D55" s="73" t="e">
        <f>SUM(G55+J55+M55+P55+S55+V55+Y55+AB55)</f>
        <v>#N/A</v>
      </c>
      <c r="E55" s="44"/>
      <c r="F55" s="45"/>
      <c r="G55" s="38" t="e">
        <f>IF(F55="-",0,VLOOKUP(F55,Puntajes!$B$5:$C$14,2,FALSE))</f>
        <v>#N/A</v>
      </c>
      <c r="H55" s="44"/>
      <c r="I55" s="45"/>
      <c r="J55" s="47"/>
      <c r="K55" s="44"/>
      <c r="L55" s="45"/>
      <c r="M55" s="47"/>
      <c r="N55" s="44"/>
      <c r="O55" s="45"/>
      <c r="P55" s="47"/>
      <c r="Q55" s="44"/>
      <c r="R55" s="45"/>
      <c r="S55" s="47"/>
      <c r="T55" s="44"/>
      <c r="U55" s="45"/>
      <c r="V55" s="47"/>
      <c r="W55" s="44"/>
      <c r="X55" s="45"/>
      <c r="Y55" s="47"/>
      <c r="Z55" s="120"/>
      <c r="AA55" s="106"/>
      <c r="AB55" s="47"/>
    </row>
    <row r="56" spans="1:28" ht="12.75" hidden="1">
      <c r="A56" s="40">
        <v>51</v>
      </c>
      <c r="B56" s="77"/>
      <c r="C56" s="123"/>
      <c r="D56" s="73" t="e">
        <f>SUM(G56+J56+M56+P56+S56+V56+Y56+AB56)</f>
        <v>#N/A</v>
      </c>
      <c r="E56" s="44"/>
      <c r="F56" s="45"/>
      <c r="G56" s="38" t="e">
        <f>IF(F56="-",0,VLOOKUP(F56,Puntajes!$B$5:$C$14,2,FALSE))</f>
        <v>#N/A</v>
      </c>
      <c r="H56" s="44"/>
      <c r="I56" s="45"/>
      <c r="J56" s="47"/>
      <c r="K56" s="120"/>
      <c r="L56" s="45"/>
      <c r="M56" s="47"/>
      <c r="N56" s="44"/>
      <c r="O56" s="45"/>
      <c r="P56" s="47"/>
      <c r="Q56" s="44"/>
      <c r="R56" s="45"/>
      <c r="S56" s="47"/>
      <c r="T56" s="44"/>
      <c r="U56" s="45"/>
      <c r="V56" s="47"/>
      <c r="W56" s="44"/>
      <c r="X56" s="45"/>
      <c r="Y56" s="47"/>
      <c r="Z56" s="120"/>
      <c r="AA56" s="106"/>
      <c r="AB56" s="47"/>
    </row>
    <row r="57" spans="1:28" ht="12.75" hidden="1">
      <c r="A57" s="40">
        <v>53</v>
      </c>
      <c r="B57" s="77"/>
      <c r="C57" s="123"/>
      <c r="D57" s="73" t="e">
        <f>SUM(G57+J57+M57+P57+S57+V57+Y57+AB57)</f>
        <v>#N/A</v>
      </c>
      <c r="E57" s="44"/>
      <c r="F57" s="45"/>
      <c r="G57" s="38" t="e">
        <f>IF(F57="-",0,VLOOKUP(F57,Puntajes!$B$5:$C$14,2,FALSE))</f>
        <v>#N/A</v>
      </c>
      <c r="H57" s="44"/>
      <c r="I57" s="45"/>
      <c r="J57" s="47"/>
      <c r="K57" s="44"/>
      <c r="L57" s="45"/>
      <c r="M57" s="47"/>
      <c r="N57" s="44"/>
      <c r="O57" s="45"/>
      <c r="P57" s="47"/>
      <c r="Q57" s="44"/>
      <c r="R57" s="45"/>
      <c r="S57" s="47"/>
      <c r="T57" s="44"/>
      <c r="U57" s="45"/>
      <c r="V57" s="47"/>
      <c r="W57" s="44"/>
      <c r="X57" s="45"/>
      <c r="Y57" s="47"/>
      <c r="Z57" s="120"/>
      <c r="AA57" s="106"/>
      <c r="AB57" s="47"/>
    </row>
    <row r="58" spans="1:28" ht="12.75" hidden="1">
      <c r="A58" s="40">
        <v>54</v>
      </c>
      <c r="B58" s="77"/>
      <c r="C58" s="123"/>
      <c r="D58" s="73" t="e">
        <f>SUM(G58+J58+M58+P58+S58+V58+Y58+AB58)</f>
        <v>#N/A</v>
      </c>
      <c r="E58" s="44"/>
      <c r="F58" s="45"/>
      <c r="G58" s="38" t="e">
        <f>IF(F58="-",0,VLOOKUP(F58,Puntajes!$B$5:$C$14,2,FALSE))</f>
        <v>#N/A</v>
      </c>
      <c r="H58" s="44"/>
      <c r="I58" s="45"/>
      <c r="J58" s="47"/>
      <c r="K58" s="44"/>
      <c r="L58" s="45"/>
      <c r="M58" s="47"/>
      <c r="N58" s="44"/>
      <c r="O58" s="45"/>
      <c r="P58" s="47"/>
      <c r="Q58" s="44"/>
      <c r="R58" s="45"/>
      <c r="S58" s="47"/>
      <c r="T58" s="44"/>
      <c r="U58" s="45"/>
      <c r="V58" s="47"/>
      <c r="W58" s="44"/>
      <c r="X58" s="45"/>
      <c r="Y58" s="47"/>
      <c r="Z58" s="120"/>
      <c r="AA58" s="106"/>
      <c r="AB58" s="47"/>
    </row>
    <row r="59" spans="1:28" ht="12.75" hidden="1">
      <c r="A59" s="40">
        <v>49</v>
      </c>
      <c r="B59" s="77"/>
      <c r="C59" s="123"/>
      <c r="D59" s="73" t="e">
        <f>SUM(G59+J59+M59+P59+S59+V59+Y59+AB59)</f>
        <v>#N/A</v>
      </c>
      <c r="E59" s="44"/>
      <c r="F59" s="45"/>
      <c r="G59" s="38" t="e">
        <f>IF(F59="-",0,VLOOKUP(F59,Puntajes!$B$5:$C$14,2,FALSE))</f>
        <v>#N/A</v>
      </c>
      <c r="H59" s="54"/>
      <c r="I59" s="106"/>
      <c r="J59" s="47"/>
      <c r="K59" s="44"/>
      <c r="L59" s="45"/>
      <c r="M59" s="47"/>
      <c r="N59" s="44"/>
      <c r="O59" s="45"/>
      <c r="P59" s="47"/>
      <c r="Q59" s="44"/>
      <c r="R59" s="45"/>
      <c r="S59" s="47"/>
      <c r="T59" s="44"/>
      <c r="U59" s="45"/>
      <c r="V59" s="47"/>
      <c r="W59" s="44"/>
      <c r="X59" s="45"/>
      <c r="Y59" s="47"/>
      <c r="Z59" s="120"/>
      <c r="AA59" s="106"/>
      <c r="AB59" s="47"/>
    </row>
    <row r="60" spans="1:28" ht="12.75" hidden="1">
      <c r="A60" s="40">
        <v>57</v>
      </c>
      <c r="B60" s="77"/>
      <c r="C60" s="123"/>
      <c r="D60" s="73" t="e">
        <f>SUM(G60+J60+M60+P60+S60+V60+Y60+AB60)</f>
        <v>#N/A</v>
      </c>
      <c r="E60" s="120"/>
      <c r="F60" s="45"/>
      <c r="G60" s="38" t="e">
        <f>IF(F60="-",0,VLOOKUP(F60,Puntajes!$B$5:$C$14,2,FALSE))</f>
        <v>#N/A</v>
      </c>
      <c r="H60" s="44"/>
      <c r="I60" s="45"/>
      <c r="J60" s="47"/>
      <c r="K60" s="44"/>
      <c r="L60" s="45"/>
      <c r="M60" s="47"/>
      <c r="N60" s="120"/>
      <c r="O60" s="45"/>
      <c r="P60" s="47"/>
      <c r="Q60" s="44"/>
      <c r="R60" s="45"/>
      <c r="S60" s="47"/>
      <c r="T60" s="44"/>
      <c r="U60" s="45"/>
      <c r="V60" s="47"/>
      <c r="W60" s="44"/>
      <c r="X60" s="45"/>
      <c r="Y60" s="47"/>
      <c r="Z60" s="120"/>
      <c r="AA60" s="106"/>
      <c r="AB60" s="47"/>
    </row>
    <row r="61" spans="1:28" ht="12.75" hidden="1">
      <c r="A61" s="40">
        <v>56</v>
      </c>
      <c r="B61" s="77"/>
      <c r="C61" s="123"/>
      <c r="D61" s="73" t="e">
        <f>SUM(G61+J61+M61+P61+S61+V61+Y61+AB61)</f>
        <v>#N/A</v>
      </c>
      <c r="E61" s="120"/>
      <c r="F61" s="106"/>
      <c r="G61" s="38" t="e">
        <f>IF(F61="-",0,VLOOKUP(F61,Puntajes!$B$5:$C$14,2,FALSE))</f>
        <v>#N/A</v>
      </c>
      <c r="H61" s="44"/>
      <c r="I61" s="45"/>
      <c r="J61" s="47"/>
      <c r="K61" s="44"/>
      <c r="L61" s="45"/>
      <c r="M61" s="47"/>
      <c r="N61" s="120"/>
      <c r="O61" s="45"/>
      <c r="P61" s="47"/>
      <c r="Q61" s="44"/>
      <c r="R61" s="45"/>
      <c r="S61" s="47"/>
      <c r="T61" s="44"/>
      <c r="U61" s="45"/>
      <c r="V61" s="47"/>
      <c r="W61" s="44"/>
      <c r="X61" s="45"/>
      <c r="Y61" s="47"/>
      <c r="Z61" s="120"/>
      <c r="AA61" s="106"/>
      <c r="AB61" s="47"/>
    </row>
    <row r="62" spans="1:28" ht="12.75" hidden="1">
      <c r="A62" s="40">
        <v>55</v>
      </c>
      <c r="B62" s="77"/>
      <c r="C62" s="123"/>
      <c r="D62" s="73" t="e">
        <f>SUM(G62+J62+M62+P62+S62+V62+Y62+AB62)</f>
        <v>#N/A</v>
      </c>
      <c r="E62" s="44"/>
      <c r="F62" s="106"/>
      <c r="G62" s="38" t="e">
        <f>IF(F62="-",0,VLOOKUP(F62,Puntajes!$B$5:$C$14,2,FALSE))</f>
        <v>#N/A</v>
      </c>
      <c r="H62" s="120"/>
      <c r="I62" s="45"/>
      <c r="J62" s="47"/>
      <c r="K62" s="44"/>
      <c r="L62" s="45"/>
      <c r="M62" s="47"/>
      <c r="N62" s="44"/>
      <c r="O62" s="45"/>
      <c r="P62" s="47"/>
      <c r="Q62" s="44"/>
      <c r="R62" s="45"/>
      <c r="S62" s="47"/>
      <c r="T62" s="44"/>
      <c r="U62" s="45"/>
      <c r="V62" s="47"/>
      <c r="W62" s="44"/>
      <c r="X62" s="45"/>
      <c r="Y62" s="47"/>
      <c r="Z62" s="120"/>
      <c r="AA62" s="106"/>
      <c r="AB62" s="47"/>
    </row>
    <row r="63" spans="1:28" ht="12.75" hidden="1">
      <c r="A63" s="40">
        <v>61</v>
      </c>
      <c r="B63" s="77"/>
      <c r="C63" s="123"/>
      <c r="D63" s="73" t="e">
        <f>SUM(G63+J63+M63+P63+S63+V63+Y63+AB63)</f>
        <v>#N/A</v>
      </c>
      <c r="E63" s="44"/>
      <c r="F63" s="45"/>
      <c r="G63" s="38" t="e">
        <f>IF(F63="-",0,VLOOKUP(F63,Puntajes!$B$5:$C$14,2,FALSE))</f>
        <v>#N/A</v>
      </c>
      <c r="H63" s="44"/>
      <c r="I63" s="45"/>
      <c r="J63" s="47"/>
      <c r="K63" s="44"/>
      <c r="L63" s="45"/>
      <c r="M63" s="47"/>
      <c r="N63" s="44"/>
      <c r="O63" s="45"/>
      <c r="P63" s="47"/>
      <c r="Q63" s="44"/>
      <c r="R63" s="45"/>
      <c r="S63" s="47"/>
      <c r="T63" s="44"/>
      <c r="U63" s="106"/>
      <c r="V63" s="47"/>
      <c r="W63" s="44"/>
      <c r="X63" s="45"/>
      <c r="Y63" s="47"/>
      <c r="Z63" s="119"/>
      <c r="AA63" s="106"/>
      <c r="AB63" s="47"/>
    </row>
    <row r="64" spans="1:28" ht="12.75" hidden="1">
      <c r="A64" s="40">
        <v>58</v>
      </c>
      <c r="B64" s="77"/>
      <c r="C64" s="123"/>
      <c r="D64" s="73" t="e">
        <f>SUM(G64+J64+M64+P64+S64+V64+Y64+AB64)</f>
        <v>#N/A</v>
      </c>
      <c r="E64" s="44"/>
      <c r="F64" s="45"/>
      <c r="G64" s="38" t="e">
        <f>IF(F64="-",0,VLOOKUP(F64,Puntajes!$B$5:$C$14,2,FALSE))</f>
        <v>#N/A</v>
      </c>
      <c r="H64" s="44"/>
      <c r="I64" s="45"/>
      <c r="J64" s="47"/>
      <c r="K64" s="44"/>
      <c r="L64" s="45"/>
      <c r="M64" s="47"/>
      <c r="N64" s="44"/>
      <c r="O64" s="106"/>
      <c r="P64" s="47"/>
      <c r="Q64" s="44"/>
      <c r="R64" s="45"/>
      <c r="S64" s="47"/>
      <c r="T64" s="44"/>
      <c r="U64" s="45"/>
      <c r="V64" s="47"/>
      <c r="W64" s="44"/>
      <c r="X64" s="45"/>
      <c r="Y64" s="47"/>
      <c r="Z64" s="120"/>
      <c r="AA64" s="106"/>
      <c r="AB64" s="47"/>
    </row>
    <row r="65" spans="1:28" ht="12.75" hidden="1">
      <c r="A65" s="40">
        <v>62</v>
      </c>
      <c r="B65" s="77"/>
      <c r="C65" s="123"/>
      <c r="D65" s="73" t="e">
        <f>SUM(G65+J65+M65+P65+S65+V65+Y65+AB65)</f>
        <v>#N/A</v>
      </c>
      <c r="E65" s="120"/>
      <c r="F65" s="106"/>
      <c r="G65" s="38" t="e">
        <f>IF(F65="-",0,VLOOKUP(F65,Puntajes!$B$5:$C$14,2,FALSE))</f>
        <v>#N/A</v>
      </c>
      <c r="H65" s="44"/>
      <c r="I65" s="106"/>
      <c r="J65" s="47"/>
      <c r="K65" s="44"/>
      <c r="L65" s="45"/>
      <c r="M65" s="47"/>
      <c r="N65" s="44"/>
      <c r="O65" s="45"/>
      <c r="P65" s="47"/>
      <c r="Q65" s="44"/>
      <c r="R65" s="45"/>
      <c r="S65" s="47"/>
      <c r="T65" s="44"/>
      <c r="U65" s="45"/>
      <c r="V65" s="47"/>
      <c r="W65" s="44"/>
      <c r="X65" s="45"/>
      <c r="Y65" s="47"/>
      <c r="Z65" s="120"/>
      <c r="AA65" s="106"/>
      <c r="AB65" s="47"/>
    </row>
    <row r="66" spans="1:28" ht="12.75" hidden="1">
      <c r="A66" s="40">
        <v>59</v>
      </c>
      <c r="B66" s="77"/>
      <c r="C66" s="123"/>
      <c r="D66" s="73" t="e">
        <f>SUM(G66+J66+M66+P66+S66+V66+Y66+AB66)</f>
        <v>#N/A</v>
      </c>
      <c r="E66" s="44"/>
      <c r="F66" s="45"/>
      <c r="G66" s="38" t="e">
        <f>IF(F66="-",0,VLOOKUP(F66,Puntajes!$B$5:$C$14,2,FALSE))</f>
        <v>#N/A</v>
      </c>
      <c r="H66" s="54"/>
      <c r="I66" s="106"/>
      <c r="J66" s="47"/>
      <c r="K66" s="44"/>
      <c r="L66" s="45"/>
      <c r="M66" s="47"/>
      <c r="N66" s="44"/>
      <c r="O66" s="45"/>
      <c r="P66" s="47"/>
      <c r="Q66" s="44"/>
      <c r="R66" s="45"/>
      <c r="S66" s="47"/>
      <c r="T66" s="44"/>
      <c r="U66" s="45"/>
      <c r="V66" s="47"/>
      <c r="W66" s="44"/>
      <c r="X66" s="45"/>
      <c r="Y66" s="47"/>
      <c r="Z66" s="120"/>
      <c r="AA66" s="106"/>
      <c r="AB66" s="47"/>
    </row>
    <row r="67" spans="1:28" ht="12.75" hidden="1">
      <c r="A67" s="40">
        <v>63</v>
      </c>
      <c r="B67" s="77"/>
      <c r="C67" s="123"/>
      <c r="D67" s="73" t="e">
        <f>SUM(G67+J67+M67+P67+S67+V67+Y67+AB67)</f>
        <v>#N/A</v>
      </c>
      <c r="E67" s="44"/>
      <c r="F67" s="106"/>
      <c r="G67" s="38" t="e">
        <f>IF(F67="-",0,VLOOKUP(F67,Puntajes!$B$5:$C$14,2,FALSE))</f>
        <v>#N/A</v>
      </c>
      <c r="H67" s="44"/>
      <c r="I67" s="45"/>
      <c r="J67" s="47"/>
      <c r="K67" s="44"/>
      <c r="L67" s="45"/>
      <c r="M67" s="47"/>
      <c r="N67" s="44"/>
      <c r="O67" s="45"/>
      <c r="P67" s="47"/>
      <c r="Q67" s="44"/>
      <c r="R67" s="45"/>
      <c r="S67" s="47"/>
      <c r="T67" s="44"/>
      <c r="U67" s="45"/>
      <c r="V67" s="47"/>
      <c r="W67" s="44"/>
      <c r="X67" s="45"/>
      <c r="Y67" s="47"/>
      <c r="Z67" s="120"/>
      <c r="AA67" s="106"/>
      <c r="AB67" s="47"/>
    </row>
    <row r="68" spans="1:28" ht="12.75" hidden="1">
      <c r="A68" s="40">
        <v>64</v>
      </c>
      <c r="B68" s="79"/>
      <c r="C68" s="128"/>
      <c r="D68" s="73" t="e">
        <f>SUM(G68+J68+M68+P68+S68+V68+Y68+AB68)</f>
        <v>#N/A</v>
      </c>
      <c r="E68" s="44"/>
      <c r="F68" s="45"/>
      <c r="G68" s="38" t="e">
        <f>IF(F68="-",0,VLOOKUP(F68,Puntajes!$B$5:$C$14,2,FALSE))</f>
        <v>#N/A</v>
      </c>
      <c r="H68" s="44"/>
      <c r="I68" s="45"/>
      <c r="J68" s="47"/>
      <c r="K68" s="44"/>
      <c r="L68" s="45"/>
      <c r="M68" s="47"/>
      <c r="N68" s="44"/>
      <c r="O68" s="45"/>
      <c r="P68" s="47"/>
      <c r="Q68" s="44"/>
      <c r="R68" s="45"/>
      <c r="S68" s="47"/>
      <c r="T68" s="44"/>
      <c r="U68" s="45"/>
      <c r="V68" s="47"/>
      <c r="W68" s="44"/>
      <c r="X68" s="45"/>
      <c r="Y68" s="47"/>
      <c r="Z68" s="141"/>
      <c r="AA68" s="118"/>
      <c r="AB68" s="53"/>
    </row>
    <row r="69" spans="1:28" ht="12.75" hidden="1">
      <c r="A69" s="40">
        <v>65</v>
      </c>
      <c r="B69" s="77"/>
      <c r="C69" s="123"/>
      <c r="D69" s="73" t="e">
        <f>SUM(G69+J69+M69+P69+S69+V69+Y69+AB69)</f>
        <v>#N/A</v>
      </c>
      <c r="E69" s="44"/>
      <c r="F69" s="106"/>
      <c r="G69" s="38" t="e">
        <f>IF(F69="-",0,VLOOKUP(F69,Puntajes!$B$5:$C$14,2,FALSE))</f>
        <v>#N/A</v>
      </c>
      <c r="H69" s="44"/>
      <c r="I69" s="45"/>
      <c r="J69" s="47"/>
      <c r="K69" s="44"/>
      <c r="L69" s="45"/>
      <c r="M69" s="47"/>
      <c r="N69" s="44"/>
      <c r="O69" s="45"/>
      <c r="P69" s="47"/>
      <c r="Q69" s="44"/>
      <c r="R69" s="45"/>
      <c r="S69" s="47"/>
      <c r="T69" s="44"/>
      <c r="U69" s="45"/>
      <c r="V69" s="47"/>
      <c r="W69" s="44"/>
      <c r="X69" s="45"/>
      <c r="Y69" s="47"/>
      <c r="Z69" s="120"/>
      <c r="AA69" s="106"/>
      <c r="AB69" s="47"/>
    </row>
    <row r="70" spans="1:28" ht="12.75" hidden="1">
      <c r="A70" s="40">
        <v>66</v>
      </c>
      <c r="B70" s="77"/>
      <c r="C70" s="123"/>
      <c r="D70" s="73" t="e">
        <f>SUM(G70+J70+M70+P70+S70+V70+Y70+AB70)</f>
        <v>#N/A</v>
      </c>
      <c r="E70" s="44"/>
      <c r="F70" s="45"/>
      <c r="G70" s="38" t="e">
        <f>IF(F70="-",0,VLOOKUP(F70,Puntajes!$B$5:$C$14,2,FALSE))</f>
        <v>#N/A</v>
      </c>
      <c r="H70" s="44"/>
      <c r="I70" s="45"/>
      <c r="J70" s="47"/>
      <c r="K70" s="44"/>
      <c r="L70" s="45"/>
      <c r="M70" s="47"/>
      <c r="N70" s="44"/>
      <c r="O70" s="45"/>
      <c r="P70" s="47"/>
      <c r="Q70" s="44"/>
      <c r="R70" s="45"/>
      <c r="S70" s="47"/>
      <c r="T70" s="44"/>
      <c r="U70" s="45"/>
      <c r="V70" s="47"/>
      <c r="W70" s="44"/>
      <c r="X70" s="45"/>
      <c r="Y70" s="47"/>
      <c r="Z70" s="120"/>
      <c r="AA70" s="106"/>
      <c r="AB70" s="47"/>
    </row>
    <row r="71" spans="1:28" ht="12.75" hidden="1">
      <c r="A71" s="40">
        <v>60</v>
      </c>
      <c r="B71" s="77"/>
      <c r="C71" s="123"/>
      <c r="D71" s="73" t="e">
        <f>SUM(G71+J71+M71+P71+S71+V71+Y71+AB71)</f>
        <v>#N/A</v>
      </c>
      <c r="E71" s="44"/>
      <c r="F71" s="45"/>
      <c r="G71" s="38" t="e">
        <f>IF(F71="-",0,VLOOKUP(F71,Puntajes!$B$5:$C$14,2,FALSE))</f>
        <v>#N/A</v>
      </c>
      <c r="H71" s="54"/>
      <c r="I71" s="106"/>
      <c r="J71" s="47"/>
      <c r="K71" s="44"/>
      <c r="L71" s="45"/>
      <c r="M71" s="47"/>
      <c r="N71" s="44"/>
      <c r="O71" s="45"/>
      <c r="P71" s="47"/>
      <c r="Q71" s="44"/>
      <c r="R71" s="45"/>
      <c r="S71" s="47"/>
      <c r="T71" s="44"/>
      <c r="U71" s="45"/>
      <c r="V71" s="47"/>
      <c r="W71" s="44"/>
      <c r="X71" s="45"/>
      <c r="Y71" s="47"/>
      <c r="Z71" s="120"/>
      <c r="AA71" s="106"/>
      <c r="AB71" s="47"/>
    </row>
    <row r="72" spans="1:28" ht="12.75" hidden="1">
      <c r="A72" s="40">
        <v>68</v>
      </c>
      <c r="B72" s="77"/>
      <c r="C72" s="123"/>
      <c r="D72" s="73" t="e">
        <f>SUM(G72+J72+M72+P72+S72+V72+Y72+AB72)</f>
        <v>#N/A</v>
      </c>
      <c r="E72" s="44"/>
      <c r="F72" s="45"/>
      <c r="G72" s="38" t="e">
        <f>IF(F72="-",0,VLOOKUP(F72,Puntajes!$B$5:$C$14,2,FALSE))</f>
        <v>#N/A</v>
      </c>
      <c r="H72" s="44"/>
      <c r="I72" s="45"/>
      <c r="J72" s="47"/>
      <c r="K72" s="44"/>
      <c r="L72" s="45"/>
      <c r="M72" s="47"/>
      <c r="N72" s="44"/>
      <c r="O72" s="45"/>
      <c r="P72" s="47"/>
      <c r="Q72" s="44"/>
      <c r="R72" s="45"/>
      <c r="S72" s="47"/>
      <c r="T72" s="44"/>
      <c r="U72" s="45"/>
      <c r="V72" s="47"/>
      <c r="W72" s="44"/>
      <c r="X72" s="45"/>
      <c r="Y72" s="47"/>
      <c r="Z72" s="120"/>
      <c r="AA72" s="106"/>
      <c r="AB72" s="47"/>
    </row>
    <row r="73" spans="1:28" ht="12.75" hidden="1">
      <c r="A73" s="40">
        <v>67</v>
      </c>
      <c r="B73" s="77"/>
      <c r="C73" s="123"/>
      <c r="D73" s="73" t="e">
        <f>SUM(G73+J73+M73+P73+S73+V73+Y73+AB73)</f>
        <v>#N/A</v>
      </c>
      <c r="E73" s="44"/>
      <c r="F73" s="106"/>
      <c r="G73" s="38" t="e">
        <f>IF(F73="-",0,VLOOKUP(F73,Puntajes!$B$5:$C$14,2,FALSE))</f>
        <v>#N/A</v>
      </c>
      <c r="H73" s="44"/>
      <c r="I73" s="45"/>
      <c r="J73" s="47"/>
      <c r="K73" s="44"/>
      <c r="L73" s="45"/>
      <c r="M73" s="47"/>
      <c r="N73" s="44"/>
      <c r="O73" s="45"/>
      <c r="P73" s="47"/>
      <c r="Q73" s="44"/>
      <c r="R73" s="45"/>
      <c r="S73" s="47"/>
      <c r="T73" s="44"/>
      <c r="U73" s="45"/>
      <c r="V73" s="47"/>
      <c r="W73" s="44"/>
      <c r="X73" s="45"/>
      <c r="Y73" s="47"/>
      <c r="Z73" s="120"/>
      <c r="AA73" s="106"/>
      <c r="AB73" s="47"/>
    </row>
    <row r="74" spans="1:28" ht="12.75" hidden="1">
      <c r="A74" s="40">
        <v>69</v>
      </c>
      <c r="B74" s="77"/>
      <c r="C74" s="123"/>
      <c r="D74" s="73" t="e">
        <f>SUM(G74+J74+M74+P74+S74+V74+Y74+AB74)</f>
        <v>#N/A</v>
      </c>
      <c r="E74" s="44"/>
      <c r="F74" s="45"/>
      <c r="G74" s="38" t="e">
        <f>IF(F74="-",0,VLOOKUP(F74,Puntajes!$B$5:$C$14,2,FALSE))</f>
        <v>#N/A</v>
      </c>
      <c r="H74" s="119"/>
      <c r="I74" s="106"/>
      <c r="J74" s="47"/>
      <c r="K74" s="44"/>
      <c r="L74" s="45"/>
      <c r="M74" s="47"/>
      <c r="N74" s="44"/>
      <c r="O74" s="45"/>
      <c r="P74" s="47"/>
      <c r="Q74" s="44"/>
      <c r="R74" s="45"/>
      <c r="S74" s="47"/>
      <c r="T74" s="44"/>
      <c r="U74" s="45"/>
      <c r="V74" s="47"/>
      <c r="W74" s="44"/>
      <c r="X74" s="45"/>
      <c r="Y74" s="47"/>
      <c r="Z74" s="120"/>
      <c r="AA74" s="106"/>
      <c r="AB74" s="47"/>
    </row>
    <row r="75" spans="1:28" ht="12.75" hidden="1">
      <c r="A75" s="40">
        <v>70</v>
      </c>
      <c r="B75" s="79"/>
      <c r="C75" s="128"/>
      <c r="D75" s="73" t="e">
        <f>SUM(G75+J75+M75+P75+S75+V75+Y75+AB75)</f>
        <v>#N/A</v>
      </c>
      <c r="E75" s="141"/>
      <c r="F75" s="50"/>
      <c r="G75" s="38" t="e">
        <f>IF(F75="-",0,VLOOKUP(F75,Puntajes!$B$5:$C$14,2,FALSE))</f>
        <v>#N/A</v>
      </c>
      <c r="H75" s="44"/>
      <c r="I75" s="45"/>
      <c r="J75" s="47"/>
      <c r="K75" s="44"/>
      <c r="L75" s="45"/>
      <c r="M75" s="47"/>
      <c r="N75" s="44"/>
      <c r="O75" s="45"/>
      <c r="P75" s="47"/>
      <c r="Q75" s="44"/>
      <c r="R75" s="45"/>
      <c r="S75" s="47"/>
      <c r="T75" s="44"/>
      <c r="U75" s="45"/>
      <c r="V75" s="47"/>
      <c r="W75" s="44"/>
      <c r="X75" s="45"/>
      <c r="Y75" s="47"/>
      <c r="Z75" s="141"/>
      <c r="AA75" s="118"/>
      <c r="AB75" s="53"/>
    </row>
    <row r="76" spans="1:28" ht="12.75" hidden="1">
      <c r="A76" s="40">
        <v>71</v>
      </c>
      <c r="B76" s="77"/>
      <c r="C76" s="123"/>
      <c r="D76" s="73" t="e">
        <f>SUM(G76+J76+M76+P76+S76+V76+Y76+AB76)</f>
        <v>#N/A</v>
      </c>
      <c r="E76" s="54"/>
      <c r="F76" s="106"/>
      <c r="G76" s="38" t="e">
        <f>IF(F76="-",0,VLOOKUP(F76,Puntajes!$B$5:$C$14,2,FALSE))</f>
        <v>#N/A</v>
      </c>
      <c r="H76" s="44"/>
      <c r="I76" s="45"/>
      <c r="J76" s="47"/>
      <c r="K76" s="44"/>
      <c r="L76" s="45"/>
      <c r="M76" s="47"/>
      <c r="N76" s="44"/>
      <c r="O76" s="45"/>
      <c r="P76" s="47"/>
      <c r="Q76" s="44"/>
      <c r="R76" s="45"/>
      <c r="S76" s="47"/>
      <c r="T76" s="44"/>
      <c r="U76" s="106"/>
      <c r="V76" s="47"/>
      <c r="W76" s="44"/>
      <c r="X76" s="45"/>
      <c r="Y76" s="47"/>
      <c r="Z76" s="120"/>
      <c r="AA76" s="106"/>
      <c r="AB76" s="47"/>
    </row>
    <row r="77" spans="1:28" ht="12.75" hidden="1">
      <c r="A77" s="40">
        <v>72</v>
      </c>
      <c r="B77" s="77"/>
      <c r="C77" s="123"/>
      <c r="D77" s="73" t="e">
        <f>SUM(G77+J77+M77+P77+S77+V77+Y77+AB77)</f>
        <v>#N/A</v>
      </c>
      <c r="E77" s="54"/>
      <c r="F77" s="106"/>
      <c r="G77" s="38" t="e">
        <f>IF(F77="-",0,VLOOKUP(F77,Puntajes!$B$5:$C$14,2,FALSE))</f>
        <v>#N/A</v>
      </c>
      <c r="H77" s="44"/>
      <c r="I77" s="45"/>
      <c r="J77" s="47"/>
      <c r="K77" s="44"/>
      <c r="L77" s="45"/>
      <c r="M77" s="47"/>
      <c r="N77" s="44"/>
      <c r="O77" s="45"/>
      <c r="P77" s="47"/>
      <c r="Q77" s="44"/>
      <c r="R77" s="45"/>
      <c r="S77" s="47"/>
      <c r="T77" s="44"/>
      <c r="U77" s="45"/>
      <c r="V77" s="47"/>
      <c r="W77" s="44"/>
      <c r="X77" s="45"/>
      <c r="Y77" s="47"/>
      <c r="Z77" s="119"/>
      <c r="AA77" s="106"/>
      <c r="AB77" s="47"/>
    </row>
    <row r="78" spans="1:28" ht="12.75" hidden="1">
      <c r="A78" s="40">
        <v>76</v>
      </c>
      <c r="B78" s="77"/>
      <c r="C78" s="123"/>
      <c r="D78" s="73" t="e">
        <f>SUM(G78+J78+M78+P78+S78+V78+Y78+AB78)</f>
        <v>#N/A</v>
      </c>
      <c r="E78" s="44"/>
      <c r="F78" s="106"/>
      <c r="G78" s="38" t="e">
        <f>IF(F78="-",0,VLOOKUP(F78,Puntajes!$B$5:$C$14,2,FALSE))</f>
        <v>#N/A</v>
      </c>
      <c r="H78" s="44"/>
      <c r="I78" s="45"/>
      <c r="J78" s="47"/>
      <c r="K78" s="44"/>
      <c r="L78" s="45"/>
      <c r="M78" s="47"/>
      <c r="N78" s="44"/>
      <c r="O78" s="45"/>
      <c r="P78" s="47"/>
      <c r="Q78" s="44"/>
      <c r="R78" s="45"/>
      <c r="S78" s="47"/>
      <c r="T78" s="44"/>
      <c r="U78" s="45"/>
      <c r="V78" s="47"/>
      <c r="W78" s="44"/>
      <c r="X78" s="45"/>
      <c r="Y78" s="47"/>
      <c r="Z78" s="120"/>
      <c r="AA78" s="106"/>
      <c r="AB78" s="47"/>
    </row>
    <row r="79" spans="1:28" ht="12.75" hidden="1">
      <c r="A79" s="40">
        <v>73</v>
      </c>
      <c r="B79" s="77"/>
      <c r="C79" s="123"/>
      <c r="D79" s="73" t="e">
        <f>SUM(G79+J79+M79+P79+S79+V79+Y79+AB79)</f>
        <v>#N/A</v>
      </c>
      <c r="E79" s="44"/>
      <c r="F79" s="106"/>
      <c r="G79" s="38" t="e">
        <f>IF(F79="-",0,VLOOKUP(F79,Puntajes!$B$5:$C$14,2,FALSE))</f>
        <v>#N/A</v>
      </c>
      <c r="H79" s="44"/>
      <c r="I79" s="45"/>
      <c r="J79" s="47"/>
      <c r="K79" s="44"/>
      <c r="L79" s="45"/>
      <c r="M79" s="47"/>
      <c r="N79" s="44"/>
      <c r="O79" s="45"/>
      <c r="P79" s="47"/>
      <c r="Q79" s="44"/>
      <c r="R79" s="45"/>
      <c r="S79" s="47"/>
      <c r="T79" s="44"/>
      <c r="U79" s="45"/>
      <c r="V79" s="47"/>
      <c r="W79" s="44"/>
      <c r="X79" s="45"/>
      <c r="Y79" s="47"/>
      <c r="Z79" s="120"/>
      <c r="AA79" s="106"/>
      <c r="AB79" s="47"/>
    </row>
    <row r="80" spans="1:28" ht="12.75" hidden="1">
      <c r="A80" s="40">
        <v>74</v>
      </c>
      <c r="B80" s="77"/>
      <c r="C80" s="123"/>
      <c r="D80" s="73" t="e">
        <f>SUM(G80+J80+M80+P80+S80+V80+Y80+AB80)</f>
        <v>#N/A</v>
      </c>
      <c r="E80" s="44"/>
      <c r="F80" s="106"/>
      <c r="G80" s="38" t="e">
        <f>IF(F80="-",0,VLOOKUP(F80,Puntajes!$B$5:$C$14,2,FALSE))</f>
        <v>#N/A</v>
      </c>
      <c r="H80" s="44"/>
      <c r="I80" s="45"/>
      <c r="J80" s="47"/>
      <c r="K80" s="44"/>
      <c r="L80" s="45"/>
      <c r="M80" s="47"/>
      <c r="N80" s="44"/>
      <c r="O80" s="45"/>
      <c r="P80" s="47"/>
      <c r="Q80" s="44"/>
      <c r="R80" s="45"/>
      <c r="S80" s="47"/>
      <c r="T80" s="44"/>
      <c r="U80" s="45"/>
      <c r="V80" s="47"/>
      <c r="W80" s="44"/>
      <c r="X80" s="45"/>
      <c r="Y80" s="47"/>
      <c r="Z80" s="120"/>
      <c r="AA80" s="106"/>
      <c r="AB80" s="47"/>
    </row>
    <row r="81" spans="1:28" ht="12.75" hidden="1">
      <c r="A81" s="40">
        <v>75</v>
      </c>
      <c r="B81" s="77"/>
      <c r="C81" s="123"/>
      <c r="D81" s="73" t="e">
        <f>SUM(G81+J81+M81+P81+S81+V81+Y81+AB81)</f>
        <v>#N/A</v>
      </c>
      <c r="E81" s="44"/>
      <c r="F81" s="45"/>
      <c r="G81" s="38" t="e">
        <f>IF(F81="-",0,VLOOKUP(F81,Puntajes!$B$5:$C$14,2,FALSE))</f>
        <v>#N/A</v>
      </c>
      <c r="H81" s="44"/>
      <c r="I81" s="45"/>
      <c r="J81" s="47"/>
      <c r="K81" s="44"/>
      <c r="L81" s="45"/>
      <c r="M81" s="47"/>
      <c r="N81" s="44"/>
      <c r="O81" s="45"/>
      <c r="P81" s="47"/>
      <c r="Q81" s="44"/>
      <c r="R81" s="45"/>
      <c r="S81" s="47"/>
      <c r="T81" s="44"/>
      <c r="U81" s="45"/>
      <c r="V81" s="47"/>
      <c r="W81" s="44"/>
      <c r="X81" s="45"/>
      <c r="Y81" s="47"/>
      <c r="Z81" s="120"/>
      <c r="AA81" s="106"/>
      <c r="AB81" s="47"/>
    </row>
    <row r="82" spans="1:28" ht="12.75" hidden="1">
      <c r="A82" s="40">
        <v>77</v>
      </c>
      <c r="B82" s="77"/>
      <c r="C82" s="123"/>
      <c r="D82" s="73" t="e">
        <f>SUM(G82+J82+M82+P82+S82+V82+Y82+AB82)</f>
        <v>#N/A</v>
      </c>
      <c r="E82" s="44"/>
      <c r="F82" s="45"/>
      <c r="G82" s="38" t="e">
        <f>IF(F82="-",0,VLOOKUP(F82,Puntajes!$B$5:$C$14,2,FALSE))</f>
        <v>#N/A</v>
      </c>
      <c r="H82" s="44"/>
      <c r="I82" s="45"/>
      <c r="J82" s="47"/>
      <c r="K82" s="44"/>
      <c r="L82" s="45"/>
      <c r="M82" s="47"/>
      <c r="N82" s="44"/>
      <c r="O82" s="45"/>
      <c r="P82" s="47"/>
      <c r="Q82" s="44"/>
      <c r="R82" s="45"/>
      <c r="S82" s="47"/>
      <c r="T82" s="44"/>
      <c r="U82" s="45"/>
      <c r="V82" s="47"/>
      <c r="W82" s="44"/>
      <c r="X82" s="45"/>
      <c r="Y82" s="47"/>
      <c r="Z82" s="120"/>
      <c r="AA82" s="106"/>
      <c r="AB82" s="47"/>
    </row>
    <row r="83" spans="1:28" ht="12.75" hidden="1">
      <c r="A83" s="40">
        <v>78</v>
      </c>
      <c r="B83" s="77"/>
      <c r="C83" s="123"/>
      <c r="D83" s="73" t="e">
        <f>SUM(G83+J83+M83+P83+S83+V83+Y83+AB83)</f>
        <v>#N/A</v>
      </c>
      <c r="E83" s="44"/>
      <c r="F83" s="45"/>
      <c r="G83" s="38" t="e">
        <f>IF(F83="-",0,VLOOKUP(F83,Puntajes!$B$5:$C$14,2,FALSE))</f>
        <v>#N/A</v>
      </c>
      <c r="H83" s="54"/>
      <c r="I83" s="106"/>
      <c r="J83" s="47"/>
      <c r="K83" s="44"/>
      <c r="L83" s="45"/>
      <c r="M83" s="47"/>
      <c r="N83" s="44"/>
      <c r="O83" s="45"/>
      <c r="P83" s="47"/>
      <c r="Q83" s="44"/>
      <c r="R83" s="45"/>
      <c r="S83" s="47"/>
      <c r="T83" s="44"/>
      <c r="U83" s="45"/>
      <c r="V83" s="47"/>
      <c r="W83" s="44"/>
      <c r="X83" s="45"/>
      <c r="Y83" s="47"/>
      <c r="Z83" s="120"/>
      <c r="AA83" s="106"/>
      <c r="AB83" s="47"/>
    </row>
    <row r="84" spans="1:28" ht="12.75" hidden="1">
      <c r="A84" s="40">
        <v>85</v>
      </c>
      <c r="B84" s="77"/>
      <c r="C84" s="123"/>
      <c r="D84" s="73" t="e">
        <f>SUM(G84+J84+M84+P84+S84+V84+Y84+AB84)</f>
        <v>#N/A</v>
      </c>
      <c r="E84" s="120"/>
      <c r="F84" s="45"/>
      <c r="G84" s="38" t="e">
        <f>IF(F84="-",0,VLOOKUP(F84,Puntajes!$B$5:$C$14,2,FALSE))</f>
        <v>#N/A</v>
      </c>
      <c r="H84" s="44"/>
      <c r="I84" s="45"/>
      <c r="J84" s="47"/>
      <c r="K84" s="44"/>
      <c r="L84" s="45"/>
      <c r="M84" s="47"/>
      <c r="N84" s="44"/>
      <c r="O84" s="45"/>
      <c r="P84" s="47"/>
      <c r="Q84" s="44"/>
      <c r="R84" s="45"/>
      <c r="S84" s="47"/>
      <c r="T84" s="44"/>
      <c r="U84" s="45"/>
      <c r="V84" s="47"/>
      <c r="W84" s="44"/>
      <c r="X84" s="45"/>
      <c r="Y84" s="47"/>
      <c r="Z84" s="120"/>
      <c r="AA84" s="106"/>
      <c r="AB84" s="47"/>
    </row>
    <row r="85" spans="1:28" ht="12.75" hidden="1">
      <c r="A85" s="40">
        <v>86</v>
      </c>
      <c r="B85" s="77"/>
      <c r="C85" s="123"/>
      <c r="D85" s="73" t="e">
        <f>SUM(G85+J85+M85+P85+S85+V85+Y85+AB85)</f>
        <v>#N/A</v>
      </c>
      <c r="E85" s="44"/>
      <c r="F85" s="106"/>
      <c r="G85" s="38" t="e">
        <f>IF(F85="-",0,VLOOKUP(F85,Puntajes!$B$5:$C$14,2,FALSE))</f>
        <v>#N/A</v>
      </c>
      <c r="H85" s="120"/>
      <c r="I85" s="45"/>
      <c r="J85" s="47"/>
      <c r="K85" s="44"/>
      <c r="L85" s="45"/>
      <c r="M85" s="47"/>
      <c r="N85" s="44"/>
      <c r="O85" s="45"/>
      <c r="P85" s="47"/>
      <c r="Q85" s="44"/>
      <c r="R85" s="45"/>
      <c r="S85" s="47"/>
      <c r="T85" s="44"/>
      <c r="U85" s="45"/>
      <c r="V85" s="47"/>
      <c r="W85" s="44"/>
      <c r="X85" s="45"/>
      <c r="Y85" s="47"/>
      <c r="Z85" s="120"/>
      <c r="AA85" s="106"/>
      <c r="AB85" s="47"/>
    </row>
    <row r="86" spans="1:28" ht="12.75" hidden="1">
      <c r="A86" s="40">
        <v>87</v>
      </c>
      <c r="B86" s="77"/>
      <c r="C86" s="123"/>
      <c r="D86" s="73" t="e">
        <f>SUM(G86+J86+M86+P86+S86+V86+Y86+AB86)</f>
        <v>#N/A</v>
      </c>
      <c r="E86" s="44"/>
      <c r="F86" s="106"/>
      <c r="G86" s="38" t="e">
        <f>IF(F86="-",0,VLOOKUP(F86,Puntajes!$B$5:$C$14,2,FALSE))</f>
        <v>#N/A</v>
      </c>
      <c r="H86" s="44"/>
      <c r="I86" s="45"/>
      <c r="J86" s="47"/>
      <c r="K86" s="44"/>
      <c r="L86" s="45"/>
      <c r="M86" s="47"/>
      <c r="N86" s="44"/>
      <c r="O86" s="45"/>
      <c r="P86" s="47"/>
      <c r="Q86" s="44"/>
      <c r="R86" s="45"/>
      <c r="S86" s="47"/>
      <c r="T86" s="44"/>
      <c r="U86" s="45"/>
      <c r="V86" s="47"/>
      <c r="W86" s="44"/>
      <c r="X86" s="45"/>
      <c r="Y86" s="47"/>
      <c r="Z86" s="120"/>
      <c r="AA86" s="106"/>
      <c r="AB86" s="47"/>
    </row>
    <row r="87" spans="1:28" ht="12.75" hidden="1">
      <c r="A87" s="40">
        <v>79</v>
      </c>
      <c r="B87" s="77"/>
      <c r="C87" s="123"/>
      <c r="D87" s="73" t="e">
        <f>SUM(G87+J87+M87+P87+S87+V87+Y87+AB87)</f>
        <v>#N/A</v>
      </c>
      <c r="E87" s="120"/>
      <c r="F87" s="45"/>
      <c r="G87" s="38" t="e">
        <f>IF(F87="-",0,VLOOKUP(F87,Puntajes!$B$5:$C$14,2,FALSE))</f>
        <v>#N/A</v>
      </c>
      <c r="H87" s="44"/>
      <c r="I87" s="45"/>
      <c r="J87" s="47"/>
      <c r="K87" s="44"/>
      <c r="L87" s="45"/>
      <c r="M87" s="47"/>
      <c r="N87" s="44"/>
      <c r="O87" s="45"/>
      <c r="P87" s="47"/>
      <c r="Q87" s="44"/>
      <c r="R87" s="45"/>
      <c r="S87" s="47"/>
      <c r="T87" s="44"/>
      <c r="U87" s="45"/>
      <c r="V87" s="47"/>
      <c r="W87" s="44"/>
      <c r="X87" s="45"/>
      <c r="Y87" s="47"/>
      <c r="Z87" s="120"/>
      <c r="AA87" s="106"/>
      <c r="AB87" s="47"/>
    </row>
    <row r="88" spans="1:28" ht="12.75" hidden="1">
      <c r="A88" s="40">
        <v>84</v>
      </c>
      <c r="B88" s="77"/>
      <c r="C88" s="123"/>
      <c r="D88" s="73" t="e">
        <f>SUM(G88+J88+M88+P88+S88+V88+Y88+AB88)</f>
        <v>#N/A</v>
      </c>
      <c r="E88" s="44"/>
      <c r="F88" s="45"/>
      <c r="G88" s="38" t="e">
        <f>IF(F88="-",0,VLOOKUP(F88,Puntajes!$B$5:$C$14,2,FALSE))</f>
        <v>#N/A</v>
      </c>
      <c r="H88" s="44"/>
      <c r="I88" s="45"/>
      <c r="J88" s="47"/>
      <c r="K88" s="44"/>
      <c r="L88" s="45"/>
      <c r="M88" s="47"/>
      <c r="N88" s="44"/>
      <c r="O88" s="45"/>
      <c r="P88" s="47"/>
      <c r="Q88" s="44"/>
      <c r="R88" s="45"/>
      <c r="S88" s="47"/>
      <c r="T88" s="44"/>
      <c r="U88" s="45"/>
      <c r="V88" s="47"/>
      <c r="W88" s="44"/>
      <c r="X88" s="45"/>
      <c r="Y88" s="47"/>
      <c r="Z88" s="120"/>
      <c r="AA88" s="106"/>
      <c r="AB88" s="47"/>
    </row>
    <row r="89" spans="1:28" ht="12.75" hidden="1">
      <c r="A89" s="40">
        <v>81</v>
      </c>
      <c r="B89" s="77"/>
      <c r="C89" s="123"/>
      <c r="D89" s="73" t="e">
        <f>SUM(G89+J89+M89+P89+S89+V89+Y89+AB89)</f>
        <v>#N/A</v>
      </c>
      <c r="E89" s="44"/>
      <c r="F89" s="45"/>
      <c r="G89" s="38" t="e">
        <f>IF(F89="-",0,VLOOKUP(F89,Puntajes!$B$5:$C$14,2,FALSE))</f>
        <v>#N/A</v>
      </c>
      <c r="H89" s="44"/>
      <c r="I89" s="45"/>
      <c r="J89" s="47"/>
      <c r="K89" s="44"/>
      <c r="L89" s="45"/>
      <c r="M89" s="47"/>
      <c r="N89" s="44"/>
      <c r="O89" s="45"/>
      <c r="P89" s="47"/>
      <c r="Q89" s="44"/>
      <c r="R89" s="45"/>
      <c r="S89" s="47"/>
      <c r="T89" s="44"/>
      <c r="U89" s="45"/>
      <c r="V89" s="47"/>
      <c r="W89" s="44"/>
      <c r="X89" s="45"/>
      <c r="Y89" s="47"/>
      <c r="Z89" s="120"/>
      <c r="AA89" s="106"/>
      <c r="AB89" s="47"/>
    </row>
    <row r="90" spans="1:28" ht="12.75" hidden="1">
      <c r="A90" s="40">
        <v>83</v>
      </c>
      <c r="B90" s="77"/>
      <c r="C90" s="123"/>
      <c r="D90" s="73" t="e">
        <f>SUM(G90+J90+M90+P90+S90+V90+Y90+AB90)</f>
        <v>#N/A</v>
      </c>
      <c r="E90" s="44"/>
      <c r="F90" s="45"/>
      <c r="G90" s="38" t="e">
        <f>IF(F90="-",0,VLOOKUP(F90,Puntajes!$B$5:$C$14,2,FALSE))</f>
        <v>#N/A</v>
      </c>
      <c r="H90" s="44"/>
      <c r="I90" s="45"/>
      <c r="J90" s="47"/>
      <c r="K90" s="44"/>
      <c r="L90" s="45"/>
      <c r="M90" s="47"/>
      <c r="N90" s="44"/>
      <c r="O90" s="45"/>
      <c r="P90" s="47"/>
      <c r="Q90" s="44"/>
      <c r="R90" s="45"/>
      <c r="S90" s="47"/>
      <c r="T90" s="44"/>
      <c r="U90" s="45"/>
      <c r="V90" s="47"/>
      <c r="W90" s="44"/>
      <c r="X90" s="45"/>
      <c r="Y90" s="47"/>
      <c r="Z90" s="120"/>
      <c r="AA90" s="106"/>
      <c r="AB90" s="47"/>
    </row>
    <row r="91" spans="1:28" ht="12.75" hidden="1">
      <c r="A91" s="40">
        <v>88</v>
      </c>
      <c r="B91" s="77"/>
      <c r="C91" s="123"/>
      <c r="D91" s="73" t="e">
        <f>SUM(G91+J91+M91+P91+S91+V91+Y91+AB91)</f>
        <v>#N/A</v>
      </c>
      <c r="E91" s="44"/>
      <c r="F91" s="45"/>
      <c r="G91" s="38" t="e">
        <f>IF(F91="-",0,VLOOKUP(F91,Puntajes!$B$5:$C$14,2,FALSE))</f>
        <v>#N/A</v>
      </c>
      <c r="H91" s="54"/>
      <c r="I91" s="106"/>
      <c r="J91" s="47"/>
      <c r="K91" s="120"/>
      <c r="L91" s="45"/>
      <c r="M91" s="47"/>
      <c r="N91" s="44"/>
      <c r="O91" s="45"/>
      <c r="P91" s="47"/>
      <c r="Q91" s="44"/>
      <c r="R91" s="45"/>
      <c r="S91" s="47"/>
      <c r="T91" s="44"/>
      <c r="U91" s="45"/>
      <c r="V91" s="47"/>
      <c r="W91" s="44"/>
      <c r="X91" s="45"/>
      <c r="Y91" s="47"/>
      <c r="Z91" s="120"/>
      <c r="AA91" s="106"/>
      <c r="AB91" s="47"/>
    </row>
    <row r="92" spans="1:28" ht="12.75" hidden="1">
      <c r="A92" s="40">
        <v>86</v>
      </c>
      <c r="B92" s="77"/>
      <c r="C92" s="123"/>
      <c r="D92" s="73" t="e">
        <f>SUM(G92+J92+M92+P92+S92+V92+Y92+AB92)</f>
        <v>#N/A</v>
      </c>
      <c r="E92" s="44"/>
      <c r="F92" s="106"/>
      <c r="G92" s="38" t="e">
        <f>IF(F92="-",0,VLOOKUP(F92,Puntajes!$B$5:$C$14,2,FALSE))</f>
        <v>#N/A</v>
      </c>
      <c r="H92" s="44"/>
      <c r="I92" s="45"/>
      <c r="J92" s="47"/>
      <c r="K92" s="120"/>
      <c r="L92" s="45"/>
      <c r="M92" s="47"/>
      <c r="N92" s="44"/>
      <c r="O92" s="45"/>
      <c r="P92" s="47"/>
      <c r="Q92" s="44"/>
      <c r="R92" s="45"/>
      <c r="S92" s="47"/>
      <c r="T92" s="44"/>
      <c r="U92" s="45"/>
      <c r="V92" s="47"/>
      <c r="W92" s="44"/>
      <c r="X92" s="45"/>
      <c r="Y92" s="47"/>
      <c r="Z92" s="120"/>
      <c r="AA92" s="106"/>
      <c r="AB92" s="47"/>
    </row>
    <row r="93" spans="1:28" ht="12.75" hidden="1">
      <c r="A93" s="40">
        <v>80</v>
      </c>
      <c r="B93" s="77"/>
      <c r="C93" s="123"/>
      <c r="D93" s="73" t="e">
        <f>SUM(G93+J93+M93+P93+S93+V93+Y93+AB93)</f>
        <v>#N/A</v>
      </c>
      <c r="E93" s="44"/>
      <c r="F93" s="45"/>
      <c r="G93" s="38" t="e">
        <f>IF(F93="-",0,VLOOKUP(F93,Puntajes!$B$5:$C$14,2,FALSE))</f>
        <v>#N/A</v>
      </c>
      <c r="H93" s="54"/>
      <c r="I93" s="106"/>
      <c r="J93" s="47"/>
      <c r="K93" s="120"/>
      <c r="L93" s="45"/>
      <c r="M93" s="47"/>
      <c r="N93" s="44"/>
      <c r="O93" s="45"/>
      <c r="P93" s="47"/>
      <c r="Q93" s="44"/>
      <c r="R93" s="45"/>
      <c r="S93" s="47"/>
      <c r="T93" s="44"/>
      <c r="U93" s="106"/>
      <c r="V93" s="47"/>
      <c r="W93" s="44"/>
      <c r="X93" s="45"/>
      <c r="Y93" s="47"/>
      <c r="Z93" s="120"/>
      <c r="AA93" s="106"/>
      <c r="AB93" s="47"/>
    </row>
    <row r="94" spans="1:28" ht="12.75" hidden="1">
      <c r="A94" s="40">
        <v>87</v>
      </c>
      <c r="B94" s="77"/>
      <c r="C94" s="123"/>
      <c r="D94" s="73" t="e">
        <f>SUM(G94+J94+M94+P94+S94+V94+Y94+AB94)</f>
        <v>#N/A</v>
      </c>
      <c r="E94" s="44"/>
      <c r="F94" s="45"/>
      <c r="G94" s="38" t="e">
        <f>IF(F94="-",0,VLOOKUP(F94,Puntajes!$B$5:$C$14,2,FALSE))</f>
        <v>#N/A</v>
      </c>
      <c r="H94" s="44"/>
      <c r="I94" s="45"/>
      <c r="J94" s="47"/>
      <c r="K94" s="44"/>
      <c r="L94" s="45"/>
      <c r="M94" s="47"/>
      <c r="N94" s="44"/>
      <c r="O94" s="45"/>
      <c r="P94" s="47"/>
      <c r="Q94" s="44"/>
      <c r="R94" s="45"/>
      <c r="S94" s="47"/>
      <c r="T94" s="120"/>
      <c r="U94" s="45"/>
      <c r="V94" s="47"/>
      <c r="W94" s="44"/>
      <c r="X94" s="45"/>
      <c r="Y94" s="47"/>
      <c r="Z94" s="120"/>
      <c r="AA94" s="106"/>
      <c r="AB94" s="47"/>
    </row>
    <row r="95" spans="1:28" ht="12.75" hidden="1">
      <c r="A95" s="40">
        <v>88</v>
      </c>
      <c r="B95" s="77"/>
      <c r="C95" s="123"/>
      <c r="D95" s="73" t="e">
        <f>SUM(G95+J95+M95+P95+S95+V95+Y95+AB95)</f>
        <v>#N/A</v>
      </c>
      <c r="E95" s="44"/>
      <c r="F95" s="45"/>
      <c r="G95" s="38" t="e">
        <f>IF(F95="-",0,VLOOKUP(F95,Puntajes!$B$5:$C$14,2,FALSE))</f>
        <v>#N/A</v>
      </c>
      <c r="H95" s="44"/>
      <c r="I95" s="45"/>
      <c r="J95" s="47"/>
      <c r="K95" s="120"/>
      <c r="L95" s="45"/>
      <c r="M95" s="47"/>
      <c r="N95" s="44"/>
      <c r="O95" s="45"/>
      <c r="P95" s="47"/>
      <c r="Q95" s="44"/>
      <c r="R95" s="45"/>
      <c r="S95" s="47"/>
      <c r="T95" s="120"/>
      <c r="U95" s="106"/>
      <c r="V95" s="47"/>
      <c r="W95" s="44"/>
      <c r="X95" s="45"/>
      <c r="Y95" s="47"/>
      <c r="Z95" s="120"/>
      <c r="AA95" s="106"/>
      <c r="AB95" s="47"/>
    </row>
    <row r="96" spans="1:28" ht="12.75" hidden="1">
      <c r="A96" s="40">
        <v>82</v>
      </c>
      <c r="B96" s="77"/>
      <c r="C96" s="123"/>
      <c r="D96" s="73" t="e">
        <f>SUM(G96+J96+M96+P96+S96+V96+Y96+AB96)</f>
        <v>#N/A</v>
      </c>
      <c r="E96" s="44"/>
      <c r="F96" s="45"/>
      <c r="G96" s="38" t="e">
        <f>IF(F96="-",0,VLOOKUP(F96,Puntajes!$B$5:$C$14,2,FALSE))</f>
        <v>#N/A</v>
      </c>
      <c r="H96" s="44"/>
      <c r="I96" s="45"/>
      <c r="J96" s="47"/>
      <c r="K96" s="120"/>
      <c r="L96" s="45"/>
      <c r="M96" s="47"/>
      <c r="N96" s="44"/>
      <c r="O96" s="45"/>
      <c r="P96" s="47"/>
      <c r="Q96" s="44"/>
      <c r="R96" s="45"/>
      <c r="S96" s="47"/>
      <c r="T96" s="120"/>
      <c r="U96" s="45"/>
      <c r="V96" s="47"/>
      <c r="W96" s="44"/>
      <c r="X96" s="45"/>
      <c r="Y96" s="47"/>
      <c r="Z96" s="120"/>
      <c r="AA96" s="106"/>
      <c r="AB96" s="47"/>
    </row>
    <row r="97" spans="1:28" ht="12.75" hidden="1">
      <c r="A97" s="40">
        <v>89</v>
      </c>
      <c r="B97" s="77"/>
      <c r="C97" s="123"/>
      <c r="D97" s="73" t="e">
        <f>SUM(G97+J97+M97+P97+S97+V97+Y97+AB97)</f>
        <v>#N/A</v>
      </c>
      <c r="E97" s="44"/>
      <c r="F97" s="45"/>
      <c r="G97" s="38" t="e">
        <f>IF(F97="-",0,VLOOKUP(F97,Puntajes!$B$5:$C$14,2,FALSE))</f>
        <v>#N/A</v>
      </c>
      <c r="H97" s="54"/>
      <c r="I97" s="106"/>
      <c r="J97" s="47"/>
      <c r="K97" s="120"/>
      <c r="L97" s="45"/>
      <c r="M97" s="47"/>
      <c r="N97" s="44"/>
      <c r="O97" s="45"/>
      <c r="P97" s="47"/>
      <c r="Q97" s="44"/>
      <c r="R97" s="45"/>
      <c r="S97" s="47"/>
      <c r="T97" s="120"/>
      <c r="U97" s="45"/>
      <c r="V97" s="47"/>
      <c r="W97" s="44"/>
      <c r="X97" s="45"/>
      <c r="Y97" s="47"/>
      <c r="Z97" s="120"/>
      <c r="AA97" s="106"/>
      <c r="AB97" s="47"/>
    </row>
    <row r="98" spans="1:28" ht="12.75" hidden="1">
      <c r="A98" s="40">
        <v>90</v>
      </c>
      <c r="B98" s="77"/>
      <c r="C98" s="123"/>
      <c r="D98" s="73" t="e">
        <f>SUM(G98+J98+M98+P98+S98+V98+Y98+AB98)</f>
        <v>#N/A</v>
      </c>
      <c r="E98" s="44"/>
      <c r="F98" s="45"/>
      <c r="G98" s="38" t="e">
        <f>IF(F98="-",0,VLOOKUP(F98,Puntajes!$B$5:$C$14,2,FALSE))</f>
        <v>#N/A</v>
      </c>
      <c r="H98" s="44"/>
      <c r="I98" s="45"/>
      <c r="J98" s="47"/>
      <c r="K98" s="120"/>
      <c r="L98" s="45"/>
      <c r="M98" s="47"/>
      <c r="N98" s="44"/>
      <c r="O98" s="45"/>
      <c r="P98" s="47"/>
      <c r="Q98" s="44"/>
      <c r="R98" s="45"/>
      <c r="S98" s="47"/>
      <c r="T98" s="120"/>
      <c r="U98" s="45"/>
      <c r="V98" s="47"/>
      <c r="W98" s="44"/>
      <c r="X98" s="45"/>
      <c r="Y98" s="47"/>
      <c r="Z98" s="120"/>
      <c r="AA98" s="106"/>
      <c r="AB98" s="47"/>
    </row>
    <row r="99" spans="1:28" ht="12.75" hidden="1">
      <c r="A99" s="40">
        <v>91</v>
      </c>
      <c r="B99" s="77"/>
      <c r="C99" s="123"/>
      <c r="D99" s="73" t="e">
        <f>SUM(G99+J99+M99+P99+S99+V99+Y99+AB99)</f>
        <v>#N/A</v>
      </c>
      <c r="E99" s="44"/>
      <c r="F99" s="106"/>
      <c r="G99" s="38" t="e">
        <f>IF(F99="-",0,VLOOKUP(F99,Puntajes!$B$5:$C$14,2,FALSE))</f>
        <v>#N/A</v>
      </c>
      <c r="H99" s="44"/>
      <c r="I99" s="45"/>
      <c r="J99" s="47"/>
      <c r="K99" s="120"/>
      <c r="L99" s="45"/>
      <c r="M99" s="47"/>
      <c r="N99" s="44"/>
      <c r="O99" s="45"/>
      <c r="P99" s="47"/>
      <c r="Q99" s="44"/>
      <c r="R99" s="45"/>
      <c r="S99" s="47"/>
      <c r="T99" s="120"/>
      <c r="U99" s="106"/>
      <c r="V99" s="47"/>
      <c r="W99" s="44"/>
      <c r="X99" s="45"/>
      <c r="Y99" s="47"/>
      <c r="Z99" s="120"/>
      <c r="AA99" s="106"/>
      <c r="AB99" s="47"/>
    </row>
    <row r="100" spans="1:28" ht="12.75" hidden="1">
      <c r="A100" s="40">
        <v>92</v>
      </c>
      <c r="B100" s="77"/>
      <c r="C100" s="123"/>
      <c r="D100" s="73" t="e">
        <f>SUM(G100+J100+M100+P100+S100+V100+Y100+AB100)</f>
        <v>#N/A</v>
      </c>
      <c r="E100" s="44"/>
      <c r="F100" s="106"/>
      <c r="G100" s="38" t="e">
        <f>IF(F100="-",0,VLOOKUP(F100,Puntajes!$B$5:$C$14,2,FALSE))</f>
        <v>#N/A</v>
      </c>
      <c r="H100" s="44"/>
      <c r="I100" s="45"/>
      <c r="J100" s="47"/>
      <c r="K100" s="120"/>
      <c r="L100" s="45"/>
      <c r="M100" s="47"/>
      <c r="N100" s="44"/>
      <c r="O100" s="45"/>
      <c r="P100" s="47"/>
      <c r="Q100" s="44"/>
      <c r="R100" s="45"/>
      <c r="S100" s="47"/>
      <c r="T100" s="120"/>
      <c r="U100" s="45"/>
      <c r="V100" s="47"/>
      <c r="W100" s="44"/>
      <c r="X100" s="45"/>
      <c r="Y100" s="47"/>
      <c r="Z100" s="120"/>
      <c r="AA100" s="106"/>
      <c r="AB100" s="47"/>
    </row>
    <row r="101" spans="1:28" ht="12.75" hidden="1">
      <c r="A101" s="40">
        <v>93</v>
      </c>
      <c r="B101" s="77"/>
      <c r="C101" s="123"/>
      <c r="D101" s="73" t="e">
        <f>SUM(G101+J101+M101+P101+S101+V101+Y101+AB101)</f>
        <v>#N/A</v>
      </c>
      <c r="E101" s="44"/>
      <c r="F101" s="45"/>
      <c r="G101" s="38" t="e">
        <f>IF(F101="-",0,VLOOKUP(F101,Puntajes!$B$5:$C$14,2,FALSE))</f>
        <v>#N/A</v>
      </c>
      <c r="H101" s="54"/>
      <c r="I101" s="106"/>
      <c r="J101" s="47"/>
      <c r="K101" s="120"/>
      <c r="L101" s="45"/>
      <c r="M101" s="47"/>
      <c r="N101" s="44"/>
      <c r="O101" s="45"/>
      <c r="P101" s="47"/>
      <c r="Q101" s="44"/>
      <c r="R101" s="45"/>
      <c r="S101" s="47"/>
      <c r="T101" s="120"/>
      <c r="U101" s="45"/>
      <c r="V101" s="47"/>
      <c r="W101" s="44"/>
      <c r="X101" s="45"/>
      <c r="Y101" s="47"/>
      <c r="Z101" s="120"/>
      <c r="AA101" s="106"/>
      <c r="AB101" s="47"/>
    </row>
    <row r="102" spans="1:28" ht="12.75" hidden="1">
      <c r="A102" s="40">
        <v>94</v>
      </c>
      <c r="B102" s="77"/>
      <c r="C102" s="123"/>
      <c r="D102" s="73" t="e">
        <f>SUM(G102+J102+M102+P102+S102+V102+Y102+AB102)</f>
        <v>#N/A</v>
      </c>
      <c r="E102" s="44"/>
      <c r="F102" s="45"/>
      <c r="G102" s="38" t="e">
        <f>IF(F102="-",0,VLOOKUP(F102,Puntajes!$B$5:$C$14,2,FALSE))</f>
        <v>#N/A</v>
      </c>
      <c r="H102" s="44"/>
      <c r="I102" s="45"/>
      <c r="J102" s="47"/>
      <c r="K102" s="120"/>
      <c r="L102" s="45"/>
      <c r="M102" s="47"/>
      <c r="N102" s="44"/>
      <c r="O102" s="45"/>
      <c r="P102" s="47"/>
      <c r="Q102" s="44"/>
      <c r="R102" s="45"/>
      <c r="S102" s="47"/>
      <c r="T102" s="120"/>
      <c r="U102" s="106"/>
      <c r="V102" s="47"/>
      <c r="W102" s="44"/>
      <c r="X102" s="45"/>
      <c r="Y102" s="47"/>
      <c r="Z102" s="120"/>
      <c r="AA102" s="106"/>
      <c r="AB102" s="47"/>
    </row>
    <row r="103" spans="1:28" ht="12.75" hidden="1">
      <c r="A103" s="40">
        <v>95</v>
      </c>
      <c r="B103" s="77"/>
      <c r="C103" s="123"/>
      <c r="D103" s="73" t="e">
        <f>SUM(G103+J103+M103+P103+S103+V103+Y103+AB103)</f>
        <v>#N/A</v>
      </c>
      <c r="E103" s="44"/>
      <c r="F103" s="106"/>
      <c r="G103" s="38" t="e">
        <f>IF(F103="-",0,VLOOKUP(F103,Puntajes!$B$5:$C$14,2,FALSE))</f>
        <v>#N/A</v>
      </c>
      <c r="H103" s="44"/>
      <c r="I103" s="45"/>
      <c r="J103" s="47"/>
      <c r="K103" s="120"/>
      <c r="L103" s="45"/>
      <c r="M103" s="47"/>
      <c r="N103" s="44"/>
      <c r="O103" s="45"/>
      <c r="P103" s="47"/>
      <c r="Q103" s="44"/>
      <c r="R103" s="45"/>
      <c r="S103" s="47"/>
      <c r="T103" s="120"/>
      <c r="U103" s="45"/>
      <c r="V103" s="47"/>
      <c r="W103" s="44"/>
      <c r="X103" s="45"/>
      <c r="Y103" s="47"/>
      <c r="Z103" s="120"/>
      <c r="AA103" s="106"/>
      <c r="AB103" s="47"/>
    </row>
    <row r="104" spans="1:28" ht="12.75" hidden="1">
      <c r="A104" s="40">
        <v>96</v>
      </c>
      <c r="B104" s="77"/>
      <c r="C104" s="123"/>
      <c r="D104" s="73" t="e">
        <f>SUM(G104+J104+M104+P104+S104+V104+Y104+AB104)</f>
        <v>#N/A</v>
      </c>
      <c r="E104" s="54"/>
      <c r="F104" s="106"/>
      <c r="G104" s="38" t="e">
        <f>IF(F104="-",0,VLOOKUP(F104,Puntajes!$B$5:$C$14,2,FALSE))</f>
        <v>#N/A</v>
      </c>
      <c r="H104" s="44"/>
      <c r="I104" s="45"/>
      <c r="J104" s="47"/>
      <c r="K104" s="120"/>
      <c r="L104" s="45"/>
      <c r="M104" s="47"/>
      <c r="N104" s="44"/>
      <c r="O104" s="45"/>
      <c r="P104" s="47"/>
      <c r="Q104" s="44"/>
      <c r="R104" s="45"/>
      <c r="S104" s="47"/>
      <c r="T104" s="120"/>
      <c r="U104" s="45"/>
      <c r="V104" s="47"/>
      <c r="W104" s="44"/>
      <c r="X104" s="45"/>
      <c r="Y104" s="47"/>
      <c r="Z104" s="120"/>
      <c r="AA104" s="106"/>
      <c r="AB104" s="47"/>
    </row>
    <row r="105" spans="1:28" ht="12.75" hidden="1">
      <c r="A105" s="59">
        <v>97</v>
      </c>
      <c r="B105" s="81"/>
      <c r="C105" s="129"/>
      <c r="D105" s="73" t="e">
        <f>SUM(G105+J105+M105+P105+S105+V105+Y105+AB105)</f>
        <v>#N/A</v>
      </c>
      <c r="E105" s="55"/>
      <c r="F105" s="56"/>
      <c r="G105" s="38" t="e">
        <f>IF(F105="-",0,VLOOKUP(F105,Puntajes!$B$5:$C$14,2,FALSE))</f>
        <v>#N/A</v>
      </c>
      <c r="H105" s="55"/>
      <c r="I105" s="56"/>
      <c r="J105" s="57"/>
      <c r="K105" s="142"/>
      <c r="L105" s="56"/>
      <c r="M105" s="57"/>
      <c r="N105" s="55"/>
      <c r="O105" s="56"/>
      <c r="P105" s="57"/>
      <c r="Q105" s="55"/>
      <c r="R105" s="56"/>
      <c r="S105" s="57"/>
      <c r="T105" s="142"/>
      <c r="U105" s="56"/>
      <c r="V105" s="57"/>
      <c r="W105" s="55"/>
      <c r="X105" s="56"/>
      <c r="Y105" s="57"/>
      <c r="Z105" s="142"/>
      <c r="AA105" s="131"/>
      <c r="AB105" s="5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.7109375" style="15" customWidth="1"/>
    <col min="2" max="2" width="23.57421875" style="15" customWidth="1"/>
    <col min="3" max="3" width="10.57421875" style="15" customWidth="1"/>
    <col min="4" max="4" width="8.28125" style="15" customWidth="1"/>
    <col min="5" max="22" width="4.8515625" style="15" customWidth="1"/>
    <col min="23" max="28" width="0" style="15" hidden="1" customWidth="1"/>
    <col min="29" max="16384" width="11.421875" style="15" customWidth="1"/>
  </cols>
  <sheetData>
    <row r="1" spans="1:28" ht="12.75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8"/>
      <c r="X1" s="19"/>
      <c r="Y1" s="20"/>
      <c r="Z1" s="18"/>
      <c r="AA1" s="19"/>
      <c r="AB1" s="20"/>
    </row>
    <row r="2" spans="1:28" ht="12.75" customHeight="1">
      <c r="A2" s="93" t="s">
        <v>140</v>
      </c>
      <c r="B2" s="93"/>
      <c r="C2" s="93"/>
      <c r="D2" s="143" t="s">
        <v>10</v>
      </c>
      <c r="E2" s="95" t="s">
        <v>11</v>
      </c>
      <c r="F2" s="95"/>
      <c r="G2" s="95"/>
      <c r="H2" s="95" t="s">
        <v>12</v>
      </c>
      <c r="I2" s="95"/>
      <c r="J2" s="95"/>
      <c r="K2" s="95" t="s">
        <v>13</v>
      </c>
      <c r="L2" s="95"/>
      <c r="M2" s="95"/>
      <c r="N2" s="95" t="s">
        <v>14</v>
      </c>
      <c r="O2" s="95"/>
      <c r="P2" s="95"/>
      <c r="Q2" s="95" t="s">
        <v>15</v>
      </c>
      <c r="R2" s="95"/>
      <c r="S2" s="95"/>
      <c r="T2" s="95" t="s">
        <v>16</v>
      </c>
      <c r="U2" s="95"/>
      <c r="V2" s="95"/>
      <c r="W2" s="95" t="s">
        <v>17</v>
      </c>
      <c r="X2" s="95"/>
      <c r="Y2" s="95"/>
      <c r="Z2" s="95" t="s">
        <v>18</v>
      </c>
      <c r="AA2" s="95"/>
      <c r="AB2" s="95"/>
    </row>
    <row r="3" spans="1:28" ht="12.75" customHeight="1">
      <c r="A3" s="93"/>
      <c r="B3" s="93"/>
      <c r="C3" s="93"/>
      <c r="D3" s="143"/>
      <c r="E3" s="96" t="s">
        <v>19</v>
      </c>
      <c r="F3" s="96"/>
      <c r="G3" s="96"/>
      <c r="H3" s="96" t="s">
        <v>20</v>
      </c>
      <c r="I3" s="96"/>
      <c r="J3" s="96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 t="s">
        <v>59</v>
      </c>
      <c r="X3" s="97"/>
      <c r="Y3" s="97"/>
      <c r="Z3" s="97"/>
      <c r="AA3" s="97"/>
      <c r="AB3" s="97"/>
    </row>
    <row r="4" spans="1:28" ht="12.75" customHeight="1">
      <c r="A4" s="98" t="s">
        <v>141</v>
      </c>
      <c r="B4" s="98"/>
      <c r="C4" s="98"/>
      <c r="D4" s="143"/>
      <c r="E4" s="99">
        <v>42155</v>
      </c>
      <c r="F4" s="99"/>
      <c r="G4" s="99"/>
      <c r="H4" s="99">
        <v>42169</v>
      </c>
      <c r="I4" s="99"/>
      <c r="J4" s="99"/>
      <c r="K4" s="99">
        <v>42239</v>
      </c>
      <c r="L4" s="99"/>
      <c r="M4" s="99"/>
      <c r="N4" s="99">
        <v>42260</v>
      </c>
      <c r="O4" s="99"/>
      <c r="P4" s="99"/>
      <c r="Q4" s="99">
        <v>42288</v>
      </c>
      <c r="R4" s="99"/>
      <c r="S4" s="99"/>
      <c r="T4" s="99">
        <v>42331</v>
      </c>
      <c r="U4" s="99"/>
      <c r="V4" s="99"/>
      <c r="W4" s="99">
        <v>41595</v>
      </c>
      <c r="X4" s="99"/>
      <c r="Y4" s="99"/>
      <c r="Z4" s="99"/>
      <c r="AA4" s="99"/>
      <c r="AB4" s="99"/>
    </row>
    <row r="5" spans="1:28" ht="12.75">
      <c r="A5" s="100" t="s">
        <v>22</v>
      </c>
      <c r="B5" s="101" t="s">
        <v>23</v>
      </c>
      <c r="C5" s="102" t="s">
        <v>24</v>
      </c>
      <c r="D5" s="143"/>
      <c r="E5" s="103" t="s">
        <v>25</v>
      </c>
      <c r="F5" s="103" t="s">
        <v>22</v>
      </c>
      <c r="G5" s="104" t="s">
        <v>26</v>
      </c>
      <c r="H5" s="103" t="s">
        <v>25</v>
      </c>
      <c r="I5" s="103" t="s">
        <v>22</v>
      </c>
      <c r="J5" s="104" t="s">
        <v>26</v>
      </c>
      <c r="K5" s="103" t="s">
        <v>25</v>
      </c>
      <c r="L5" s="103" t="s">
        <v>22</v>
      </c>
      <c r="M5" s="104" t="s">
        <v>26</v>
      </c>
      <c r="N5" s="103" t="s">
        <v>25</v>
      </c>
      <c r="O5" s="103" t="s">
        <v>22</v>
      </c>
      <c r="P5" s="104" t="s">
        <v>26</v>
      </c>
      <c r="Q5" s="103" t="s">
        <v>25</v>
      </c>
      <c r="R5" s="103" t="s">
        <v>22</v>
      </c>
      <c r="S5" s="104" t="s">
        <v>26</v>
      </c>
      <c r="T5" s="103" t="s">
        <v>25</v>
      </c>
      <c r="U5" s="103" t="s">
        <v>22</v>
      </c>
      <c r="V5" s="104" t="s">
        <v>26</v>
      </c>
      <c r="W5" s="103" t="s">
        <v>25</v>
      </c>
      <c r="X5" s="103" t="s">
        <v>22</v>
      </c>
      <c r="Y5" s="104" t="s">
        <v>26</v>
      </c>
      <c r="Z5" s="103" t="s">
        <v>25</v>
      </c>
      <c r="AA5" s="103" t="s">
        <v>22</v>
      </c>
      <c r="AB5" s="104" t="s">
        <v>26</v>
      </c>
    </row>
    <row r="6" spans="1:28" s="39" customFormat="1" ht="13.5" customHeight="1">
      <c r="A6" s="32">
        <v>1</v>
      </c>
      <c r="B6" s="33" t="s">
        <v>142</v>
      </c>
      <c r="C6" s="34" t="s">
        <v>122</v>
      </c>
      <c r="D6" s="35">
        <f>SUM(G6+J6+M6+P6+S6+V6+Y6+AB6)</f>
        <v>56</v>
      </c>
      <c r="E6" s="120" t="s">
        <v>123</v>
      </c>
      <c r="F6" s="106">
        <v>3</v>
      </c>
      <c r="G6" s="46">
        <f>IF(F6="-",0,VLOOKUP(F6,Puntajes!$B$5:$C$14,2,FALSE))</f>
        <v>25</v>
      </c>
      <c r="H6" s="44" t="str">
        <f>IF(I6="-","",E6)</f>
        <v>CAL</v>
      </c>
      <c r="I6" s="106">
        <v>2</v>
      </c>
      <c r="J6" s="46">
        <v>31</v>
      </c>
      <c r="K6" s="44" t="str">
        <f>IF(L6="-","",H6)</f>
        <v>CAL</v>
      </c>
      <c r="L6" s="37"/>
      <c r="M6" s="38"/>
      <c r="N6" s="44" t="str">
        <f>IF(O6="-","",K6)</f>
        <v>CAL</v>
      </c>
      <c r="O6" s="45"/>
      <c r="P6" s="47"/>
      <c r="Q6" s="44" t="str">
        <f>IF(R6="-","",N6)</f>
        <v>CAL</v>
      </c>
      <c r="R6" s="110"/>
      <c r="S6" s="111"/>
      <c r="T6" s="44" t="str">
        <f>IF(U6="-","",Q6)</f>
        <v>CAL</v>
      </c>
      <c r="U6" s="110"/>
      <c r="V6" s="111"/>
      <c r="W6" s="36"/>
      <c r="X6" s="37"/>
      <c r="Y6" s="38"/>
      <c r="Z6" s="36"/>
      <c r="AA6" s="112"/>
      <c r="AB6" s="38"/>
    </row>
    <row r="7" spans="1:28" ht="13.5" customHeight="1">
      <c r="A7" s="40">
        <v>2</v>
      </c>
      <c r="B7" s="41" t="s">
        <v>143</v>
      </c>
      <c r="C7" s="42" t="s">
        <v>119</v>
      </c>
      <c r="D7" s="43">
        <f>SUM(G7+J7+M7+P7+S7+V7+Y7+AB7)</f>
        <v>51</v>
      </c>
      <c r="E7" s="120" t="s">
        <v>120</v>
      </c>
      <c r="F7" s="106">
        <v>2</v>
      </c>
      <c r="G7" s="46">
        <f>IF(F7="-",0,VLOOKUP(F7,Puntajes!$B$5:$C$14,2,FALSE))</f>
        <v>31</v>
      </c>
      <c r="H7" s="120" t="str">
        <f>IF(I7="-","",E7)</f>
        <v>PEÑ</v>
      </c>
      <c r="I7" s="106" t="s">
        <v>34</v>
      </c>
      <c r="J7" s="46">
        <v>20</v>
      </c>
      <c r="K7" s="120" t="str">
        <f>IF(L7="-","",H7)</f>
        <v>PEÑ</v>
      </c>
      <c r="L7" s="110"/>
      <c r="M7" s="111"/>
      <c r="N7" s="120" t="str">
        <f>IF(O7="-","",K7)</f>
        <v>PEÑ</v>
      </c>
      <c r="O7" s="37"/>
      <c r="P7" s="38"/>
      <c r="Q7" s="120" t="str">
        <f>IF(R7="-","",N7)</f>
        <v>PEÑ</v>
      </c>
      <c r="R7" s="110"/>
      <c r="S7" s="111"/>
      <c r="T7" s="120" t="str">
        <f>IF(U7="-","",Q7)</f>
        <v>PEÑ</v>
      </c>
      <c r="U7" s="45"/>
      <c r="V7" s="47"/>
      <c r="W7" s="36"/>
      <c r="X7" s="37"/>
      <c r="Y7" s="38"/>
      <c r="Z7" s="44"/>
      <c r="AA7" s="106"/>
      <c r="AB7" s="47"/>
    </row>
    <row r="8" spans="1:28" ht="13.5" customHeight="1">
      <c r="A8" s="40">
        <v>3</v>
      </c>
      <c r="B8" s="41" t="s">
        <v>116</v>
      </c>
      <c r="C8" s="42" t="s">
        <v>41</v>
      </c>
      <c r="D8" s="43">
        <f>SUM(G8+J8+M8+P8+S8+V8+Y8+AB8)</f>
        <v>45</v>
      </c>
      <c r="E8" s="119" t="s">
        <v>42</v>
      </c>
      <c r="F8" s="106" t="s">
        <v>34</v>
      </c>
      <c r="G8" s="46">
        <f>IF(F8="-",0,VLOOKUP(F8,Puntajes!$B$5:$C$14,2,FALSE))</f>
        <v>20</v>
      </c>
      <c r="H8" s="120" t="str">
        <f>IF(I8="-","",E8)</f>
        <v>MAC</v>
      </c>
      <c r="I8" s="106">
        <v>3</v>
      </c>
      <c r="J8" s="46">
        <v>25</v>
      </c>
      <c r="K8" s="120" t="str">
        <f>IF(L8="-","",H8)</f>
        <v>MAC</v>
      </c>
      <c r="L8" s="45"/>
      <c r="M8" s="47"/>
      <c r="N8" s="120" t="str">
        <f>IF(O8="-","",K8)</f>
        <v>MAC</v>
      </c>
      <c r="O8" s="45"/>
      <c r="P8" s="47"/>
      <c r="Q8" s="120" t="str">
        <f>IF(R8="-","",N8)</f>
        <v>MAC</v>
      </c>
      <c r="R8" s="45"/>
      <c r="S8" s="47"/>
      <c r="T8" s="120" t="str">
        <f>IF(U8="-","",Q8)</f>
        <v>MAC</v>
      </c>
      <c r="U8" s="45"/>
      <c r="V8" s="47"/>
      <c r="W8" s="44"/>
      <c r="X8" s="45"/>
      <c r="Y8" s="47"/>
      <c r="Z8" s="44"/>
      <c r="AA8" s="106"/>
      <c r="AB8" s="47"/>
    </row>
    <row r="9" spans="1:28" ht="13.5" customHeight="1">
      <c r="A9" s="40">
        <v>4</v>
      </c>
      <c r="B9" s="41" t="s">
        <v>144</v>
      </c>
      <c r="C9" s="42" t="s">
        <v>122</v>
      </c>
      <c r="D9" s="43">
        <f>SUM(G9+J9+M9+P9+S9+V9+Y9+AB9)</f>
        <v>40</v>
      </c>
      <c r="E9" s="120" t="s">
        <v>123</v>
      </c>
      <c r="F9" s="106" t="s">
        <v>34</v>
      </c>
      <c r="G9" s="46">
        <f>IF(F9="-",0,VLOOKUP(F9,Puntajes!$B$5:$C$14,2,FALSE))</f>
        <v>20</v>
      </c>
      <c r="H9" s="120" t="str">
        <f>IF(I9="-","",E9)</f>
        <v>CAL</v>
      </c>
      <c r="I9" s="106" t="s">
        <v>34</v>
      </c>
      <c r="J9" s="46">
        <v>20</v>
      </c>
      <c r="K9" s="120" t="str">
        <f>IF(L9="-","",H9)</f>
        <v>CAL</v>
      </c>
      <c r="L9" s="110"/>
      <c r="M9" s="111"/>
      <c r="N9" s="120" t="str">
        <f>IF(O9="-","",K9)</f>
        <v>CAL</v>
      </c>
      <c r="O9" s="45"/>
      <c r="P9" s="47"/>
      <c r="Q9" s="120" t="str">
        <f>IF(R9="-","",N9)</f>
        <v>CAL</v>
      </c>
      <c r="R9" s="45"/>
      <c r="S9" s="47"/>
      <c r="T9" s="120" t="str">
        <f>IF(U9="-","",Q9)</f>
        <v>CAL</v>
      </c>
      <c r="U9" s="45"/>
      <c r="V9" s="47"/>
      <c r="W9" s="44"/>
      <c r="X9" s="45"/>
      <c r="Y9" s="47"/>
      <c r="Z9" s="44"/>
      <c r="AA9" s="106"/>
      <c r="AB9" s="47"/>
    </row>
    <row r="10" spans="1:28" ht="13.5" customHeight="1">
      <c r="A10" s="40">
        <v>5</v>
      </c>
      <c r="B10" s="41" t="s">
        <v>145</v>
      </c>
      <c r="C10" s="42" t="s">
        <v>73</v>
      </c>
      <c r="D10" s="43">
        <f>SUM(G10+J10+M10+P10+S10+V10+Y10+AB10)</f>
        <v>38</v>
      </c>
      <c r="E10" s="144" t="s">
        <v>146</v>
      </c>
      <c r="F10" s="112">
        <v>1</v>
      </c>
      <c r="G10" s="38">
        <f>IF(F10="-",0,VLOOKUP(F10,Puntajes!$B$5:$C$14,2,FALSE))</f>
        <v>38</v>
      </c>
      <c r="H10" s="120" t="str">
        <f>IF(I10="-","",E10)</f>
        <v>GEB</v>
      </c>
      <c r="I10" s="106" t="s">
        <v>89</v>
      </c>
      <c r="J10" s="38"/>
      <c r="K10" s="120" t="str">
        <f>IF(L10="-","",H10)</f>
        <v>GEB</v>
      </c>
      <c r="L10" s="37"/>
      <c r="M10" s="38"/>
      <c r="N10" s="120" t="str">
        <f>IF(O10="-","",K10)</f>
        <v>GEB</v>
      </c>
      <c r="O10" s="37"/>
      <c r="P10" s="38"/>
      <c r="Q10" s="120" t="str">
        <f>IF(R10="-","",N10)</f>
        <v>GEB</v>
      </c>
      <c r="R10" s="37"/>
      <c r="S10" s="38"/>
      <c r="T10" s="120" t="str">
        <f>IF(U10="-","",Q10)</f>
        <v>GEB</v>
      </c>
      <c r="U10" s="37"/>
      <c r="V10" s="38"/>
      <c r="W10" s="44"/>
      <c r="X10" s="45"/>
      <c r="Y10" s="47"/>
      <c r="Z10" s="54"/>
      <c r="AA10" s="106"/>
      <c r="AB10" s="47"/>
    </row>
    <row r="11" spans="1:28" ht="13.5" customHeight="1">
      <c r="A11" s="40">
        <v>6</v>
      </c>
      <c r="B11" s="41" t="s">
        <v>147</v>
      </c>
      <c r="C11" s="42" t="s">
        <v>32</v>
      </c>
      <c r="D11" s="43">
        <f>SUM(G11+J11+M11+P11+S11+V11+Y11+AB11)</f>
        <v>38</v>
      </c>
      <c r="E11" s="145" t="s">
        <v>33</v>
      </c>
      <c r="F11" s="106" t="s">
        <v>46</v>
      </c>
      <c r="G11" s="46">
        <f>IF(F11="-",0,VLOOKUP(F11,Puntajes!$B$5:$C$14,2,FALSE))</f>
        <v>0</v>
      </c>
      <c r="H11" s="146" t="s">
        <v>33</v>
      </c>
      <c r="I11" s="147">
        <v>1</v>
      </c>
      <c r="J11" s="148">
        <v>38</v>
      </c>
      <c r="K11" s="120" t="str">
        <f>IF(L11="-","",H11)</f>
        <v>CED</v>
      </c>
      <c r="L11" s="45"/>
      <c r="M11" s="47"/>
      <c r="N11" s="120" t="str">
        <f>IF(O11="-","",K11)</f>
        <v>CED</v>
      </c>
      <c r="O11" s="45"/>
      <c r="P11" s="47"/>
      <c r="Q11" s="120" t="str">
        <f>IF(R11="-","",N11)</f>
        <v>CED</v>
      </c>
      <c r="R11" s="45"/>
      <c r="S11" s="47"/>
      <c r="T11" s="120" t="str">
        <f>IF(U11="-","",Q11)</f>
        <v>CED</v>
      </c>
      <c r="U11" s="45"/>
      <c r="V11" s="47"/>
      <c r="W11" s="44"/>
      <c r="X11" s="45"/>
      <c r="Y11" s="47"/>
      <c r="Z11" s="49"/>
      <c r="AA11" s="118"/>
      <c r="AB11" s="53"/>
    </row>
    <row r="12" spans="1:28" ht="13.5" customHeight="1">
      <c r="A12" s="40">
        <v>7</v>
      </c>
      <c r="B12" s="41" t="s">
        <v>148</v>
      </c>
      <c r="C12" s="42" t="s">
        <v>93</v>
      </c>
      <c r="D12" s="43">
        <f>SUM(G12+J12+M12+P12+S12+V12+Y12+AB12)</f>
        <v>36</v>
      </c>
      <c r="E12" s="44" t="s">
        <v>94</v>
      </c>
      <c r="F12" s="106" t="s">
        <v>34</v>
      </c>
      <c r="G12" s="46">
        <f>IF(F12="-",0,VLOOKUP(F12,Puntajes!$B$5:$C$14,2,FALSE))</f>
        <v>20</v>
      </c>
      <c r="H12" s="120" t="str">
        <f>IF(I12="-","",E12)</f>
        <v>FCO</v>
      </c>
      <c r="I12" s="106" t="s">
        <v>43</v>
      </c>
      <c r="J12" s="46">
        <v>16</v>
      </c>
      <c r="K12" s="120" t="str">
        <f>IF(L12="-","",H12)</f>
        <v>FCO</v>
      </c>
      <c r="L12" s="45"/>
      <c r="M12" s="47"/>
      <c r="N12" s="120" t="str">
        <f>IF(O12="-","",K12)</f>
        <v>FCO</v>
      </c>
      <c r="O12" s="45"/>
      <c r="P12" s="47"/>
      <c r="Q12" s="120" t="str">
        <f>IF(R12="-","",N12)</f>
        <v>FCO</v>
      </c>
      <c r="R12" s="45"/>
      <c r="S12" s="47"/>
      <c r="T12" s="120" t="str">
        <f>IF(U12="-","",Q12)</f>
        <v>FCO</v>
      </c>
      <c r="U12" s="45"/>
      <c r="V12" s="47"/>
      <c r="W12" s="44"/>
      <c r="X12" s="45"/>
      <c r="Y12" s="47"/>
      <c r="Z12" s="120"/>
      <c r="AA12" s="115"/>
      <c r="AB12" s="76"/>
    </row>
    <row r="13" spans="1:28" ht="13.5" customHeight="1">
      <c r="A13" s="40">
        <v>9</v>
      </c>
      <c r="B13" s="41" t="s">
        <v>149</v>
      </c>
      <c r="C13" s="42" t="s">
        <v>119</v>
      </c>
      <c r="D13" s="43">
        <f>SUM(G13+J13+M13+P13+S13+V13+Y13+AB13)</f>
        <v>29</v>
      </c>
      <c r="E13" s="120" t="s">
        <v>120</v>
      </c>
      <c r="F13" s="106" t="s">
        <v>85</v>
      </c>
      <c r="G13" s="46">
        <f>IF(F13="-",0,VLOOKUP(F13,Puntajes!$B$5:$C$14,2,FALSE))</f>
        <v>13</v>
      </c>
      <c r="H13" s="120" t="str">
        <f>IF(I13="-","",E13)</f>
        <v>PEÑ</v>
      </c>
      <c r="I13" s="106" t="s">
        <v>43</v>
      </c>
      <c r="J13" s="46">
        <v>16</v>
      </c>
      <c r="K13" s="120" t="str">
        <f>IF(L13="-","",H13)</f>
        <v>PEÑ</v>
      </c>
      <c r="L13" s="45"/>
      <c r="M13" s="47"/>
      <c r="N13" s="120" t="str">
        <f>IF(O13="-","",K13)</f>
        <v>PEÑ</v>
      </c>
      <c r="O13" s="45"/>
      <c r="P13" s="47"/>
      <c r="Q13" s="120" t="str">
        <f>IF(R13="-","",N13)</f>
        <v>PEÑ</v>
      </c>
      <c r="R13" s="45"/>
      <c r="S13" s="47"/>
      <c r="T13" s="120" t="str">
        <f>IF(U13="-","",Q13)</f>
        <v>PEÑ</v>
      </c>
      <c r="U13" s="45"/>
      <c r="V13" s="47"/>
      <c r="W13" s="44"/>
      <c r="X13" s="45"/>
      <c r="Y13" s="47"/>
      <c r="Z13" s="120"/>
      <c r="AA13" s="106"/>
      <c r="AB13" s="47"/>
    </row>
    <row r="14" spans="1:28" ht="13.5" customHeight="1">
      <c r="A14" s="40">
        <v>8</v>
      </c>
      <c r="B14" s="41" t="s">
        <v>114</v>
      </c>
      <c r="C14" s="42" t="s">
        <v>115</v>
      </c>
      <c r="D14" s="43">
        <f>SUM(G14+J14+M14+P14+S14+V14+Y14+AB14)</f>
        <v>25</v>
      </c>
      <c r="E14" s="120" t="s">
        <v>115</v>
      </c>
      <c r="F14" s="45" t="s">
        <v>46</v>
      </c>
      <c r="G14" s="46">
        <f>IF(F14="-",0,VLOOKUP(F14,Puntajes!$B$5:$C$14,2,FALSE))</f>
        <v>0</v>
      </c>
      <c r="H14" s="120" t="s">
        <v>115</v>
      </c>
      <c r="I14" s="106">
        <v>3</v>
      </c>
      <c r="J14" s="46">
        <v>25</v>
      </c>
      <c r="K14" s="120" t="str">
        <f>IF(L14="-","",H14)</f>
        <v>GTM</v>
      </c>
      <c r="L14" s="45"/>
      <c r="M14" s="47"/>
      <c r="N14" s="120" t="str">
        <f>IF(O14="-","",K14)</f>
        <v>GTM</v>
      </c>
      <c r="O14" s="45"/>
      <c r="P14" s="47"/>
      <c r="Q14" s="120" t="str">
        <f>IF(R14="-","",N14)</f>
        <v>GTM</v>
      </c>
      <c r="R14" s="45"/>
      <c r="S14" s="47"/>
      <c r="T14" s="120" t="str">
        <f>IF(U14="-","",Q14)</f>
        <v>GTM</v>
      </c>
      <c r="U14" s="37"/>
      <c r="V14" s="38"/>
      <c r="W14" s="117"/>
      <c r="X14" s="110"/>
      <c r="Y14" s="111"/>
      <c r="Z14" s="120"/>
      <c r="AA14" s="106"/>
      <c r="AB14" s="47"/>
    </row>
    <row r="15" spans="1:28" ht="13.5" customHeight="1">
      <c r="A15" s="40">
        <v>10</v>
      </c>
      <c r="B15" s="41" t="s">
        <v>121</v>
      </c>
      <c r="C15" s="42" t="s">
        <v>122</v>
      </c>
      <c r="D15" s="43">
        <f>SUM(G15+J15+M15+P15+S15+V15+Y15+AB15)</f>
        <v>25</v>
      </c>
      <c r="E15" s="120" t="s">
        <v>123</v>
      </c>
      <c r="F15" s="106">
        <v>3</v>
      </c>
      <c r="G15" s="46">
        <f>IF(F15="-",0,VLOOKUP(F15,Puntajes!$B$5:$C$14,2,FALSE))</f>
        <v>25</v>
      </c>
      <c r="H15" s="120" t="str">
        <f>IF(I15="-","",E15)</f>
        <v>CAL</v>
      </c>
      <c r="I15" s="106" t="s">
        <v>89</v>
      </c>
      <c r="J15" s="46"/>
      <c r="K15" s="120" t="str">
        <f>IF(L15="-","",H15)</f>
        <v>CAL</v>
      </c>
      <c r="L15" s="110"/>
      <c r="M15" s="111"/>
      <c r="N15" s="120" t="str">
        <f>IF(O15="-","",K15)</f>
        <v>CAL</v>
      </c>
      <c r="O15" s="110"/>
      <c r="P15" s="111"/>
      <c r="Q15" s="120" t="str">
        <f>IF(R15="-","",N15)</f>
        <v>CAL</v>
      </c>
      <c r="R15" s="110"/>
      <c r="S15" s="111"/>
      <c r="T15" s="120" t="str">
        <f>IF(U15="-","",Q15)</f>
        <v>CAL</v>
      </c>
      <c r="U15" s="45"/>
      <c r="V15" s="47"/>
      <c r="W15" s="44"/>
      <c r="X15" s="45"/>
      <c r="Y15" s="47"/>
      <c r="Z15" s="119"/>
      <c r="AA15" s="106"/>
      <c r="AB15" s="47"/>
    </row>
    <row r="16" spans="1:28" ht="13.5" customHeight="1">
      <c r="A16" s="40">
        <v>11</v>
      </c>
      <c r="B16" s="41" t="s">
        <v>150</v>
      </c>
      <c r="C16" s="42" t="s">
        <v>119</v>
      </c>
      <c r="D16" s="43">
        <f>SUM(G16+J16+M16+P16+S16+V16+Y16+AB16)</f>
        <v>24</v>
      </c>
      <c r="E16" s="120" t="s">
        <v>120</v>
      </c>
      <c r="F16" s="106" t="s">
        <v>43</v>
      </c>
      <c r="G16" s="46">
        <f>IF(F16="-",0,VLOOKUP(F16,Puntajes!$B$5:$C$14,2,FALSE))</f>
        <v>16</v>
      </c>
      <c r="H16" s="120" t="str">
        <f>IF(I16="-","",E16)</f>
        <v>PEÑ</v>
      </c>
      <c r="I16" s="106" t="s">
        <v>108</v>
      </c>
      <c r="J16" s="46">
        <v>8</v>
      </c>
      <c r="K16" s="120" t="str">
        <f>IF(L16="-","",H16)</f>
        <v>PEÑ</v>
      </c>
      <c r="L16" s="45"/>
      <c r="M16" s="47"/>
      <c r="N16" s="120" t="str">
        <f>IF(O16="-","",K16)</f>
        <v>PEÑ</v>
      </c>
      <c r="O16" s="45"/>
      <c r="P16" s="47"/>
      <c r="Q16" s="120" t="str">
        <f>IF(R16="-","",N16)</f>
        <v>PEÑ</v>
      </c>
      <c r="R16" s="45"/>
      <c r="S16" s="47"/>
      <c r="T16" s="120" t="str">
        <f>IF(U16="-","",Q16)</f>
        <v>PEÑ</v>
      </c>
      <c r="U16" s="45"/>
      <c r="V16" s="47"/>
      <c r="W16" s="44"/>
      <c r="X16" s="45"/>
      <c r="Y16" s="47"/>
      <c r="Z16" s="120"/>
      <c r="AA16" s="106"/>
      <c r="AB16" s="47"/>
    </row>
    <row r="17" spans="1:28" ht="13.5" customHeight="1">
      <c r="A17" s="40">
        <v>12</v>
      </c>
      <c r="B17" s="41" t="s">
        <v>151</v>
      </c>
      <c r="C17" s="42" t="s">
        <v>119</v>
      </c>
      <c r="D17" s="43">
        <f>SUM(G17+J17+M17+P17+S17+V17+Y17+AB17)</f>
        <v>23</v>
      </c>
      <c r="E17" s="120" t="s">
        <v>120</v>
      </c>
      <c r="F17" s="106" t="s">
        <v>85</v>
      </c>
      <c r="G17" s="46">
        <f>IF(F17="-",0,VLOOKUP(F17,Puntajes!$B$5:$C$14,2,FALSE))</f>
        <v>13</v>
      </c>
      <c r="H17" s="120" t="str">
        <f>IF(I17="-","",E17)</f>
        <v>PEÑ</v>
      </c>
      <c r="I17" s="106" t="s">
        <v>87</v>
      </c>
      <c r="J17" s="46">
        <v>10</v>
      </c>
      <c r="K17" s="120" t="str">
        <f>IF(L17="-","",H17)</f>
        <v>PEÑ</v>
      </c>
      <c r="L17" s="45"/>
      <c r="M17" s="47"/>
      <c r="N17" s="120" t="str">
        <f>IF(O17="-","",K17)</f>
        <v>PEÑ</v>
      </c>
      <c r="O17" s="45"/>
      <c r="P17" s="47"/>
      <c r="Q17" s="120" t="str">
        <f>IF(R17="-","",N17)</f>
        <v>PEÑ</v>
      </c>
      <c r="R17" s="45"/>
      <c r="S17" s="47"/>
      <c r="T17" s="120" t="str">
        <f>IF(U17="-","",Q17)</f>
        <v>PEÑ</v>
      </c>
      <c r="U17" s="45"/>
      <c r="V17" s="47"/>
      <c r="W17" s="44"/>
      <c r="X17" s="45"/>
      <c r="Y17" s="47"/>
      <c r="Z17" s="120"/>
      <c r="AA17" s="106"/>
      <c r="AB17" s="47"/>
    </row>
    <row r="18" spans="1:28" ht="13.5" customHeight="1">
      <c r="A18" s="40">
        <v>13</v>
      </c>
      <c r="B18" s="41" t="s">
        <v>152</v>
      </c>
      <c r="C18" s="42" t="s">
        <v>153</v>
      </c>
      <c r="D18" s="43">
        <f>SUM(G18+J18+M18+P18+S18+V18+Y18+AB18)</f>
        <v>20</v>
      </c>
      <c r="E18" s="120" t="s">
        <v>154</v>
      </c>
      <c r="F18" s="106" t="s">
        <v>46</v>
      </c>
      <c r="G18" s="46">
        <f>IF(F18="-",0,VLOOKUP(F18,Puntajes!$B$5:$C$14,2,FALSE))</f>
        <v>0</v>
      </c>
      <c r="H18" s="120" t="s">
        <v>154</v>
      </c>
      <c r="I18" s="106" t="s">
        <v>34</v>
      </c>
      <c r="J18" s="46">
        <v>20</v>
      </c>
      <c r="K18" s="120" t="str">
        <f>IF(L18="-","",H18)</f>
        <v>CAN</v>
      </c>
      <c r="L18" s="45"/>
      <c r="M18" s="47"/>
      <c r="N18" s="120" t="str">
        <f>IF(O18="-","",K18)</f>
        <v>CAN</v>
      </c>
      <c r="O18" s="45"/>
      <c r="P18" s="47"/>
      <c r="Q18" s="120" t="str">
        <f>IF(R18="-","",N18)</f>
        <v>CAN</v>
      </c>
      <c r="R18" s="45"/>
      <c r="S18" s="47"/>
      <c r="T18" s="120" t="str">
        <f>IF(U18="-","",Q18)</f>
        <v>CAN</v>
      </c>
      <c r="U18" s="45"/>
      <c r="V18" s="47"/>
      <c r="W18" s="44"/>
      <c r="X18" s="45"/>
      <c r="Y18" s="47"/>
      <c r="Z18" s="120"/>
      <c r="AA18" s="106"/>
      <c r="AB18" s="47"/>
    </row>
    <row r="19" spans="1:28" ht="13.5" customHeight="1">
      <c r="A19" s="40">
        <v>14</v>
      </c>
      <c r="B19" s="41" t="s">
        <v>155</v>
      </c>
      <c r="C19" s="42" t="s">
        <v>156</v>
      </c>
      <c r="D19" s="43">
        <f>SUM(G19+J19+M19+P19+S19+V19+Y19+AB19)</f>
        <v>20</v>
      </c>
      <c r="E19" s="44" t="s">
        <v>106</v>
      </c>
      <c r="F19" s="106" t="s">
        <v>34</v>
      </c>
      <c r="G19" s="46">
        <f>IF(F19="-",0,VLOOKUP(F19,Puntajes!$B$5:$C$14,2,FALSE))</f>
        <v>20</v>
      </c>
      <c r="H19" s="44" t="str">
        <f>IF(I19="-","",E19)</f>
        <v>MVL</v>
      </c>
      <c r="I19" s="106" t="s">
        <v>89</v>
      </c>
      <c r="J19" s="46"/>
      <c r="K19" s="120" t="str">
        <f>IF(L19="-","",H19)</f>
        <v>MVL</v>
      </c>
      <c r="L19" s="45"/>
      <c r="M19" s="47"/>
      <c r="N19" s="120" t="str">
        <f>IF(O19="-","",K19)</f>
        <v>MVL</v>
      </c>
      <c r="O19" s="45"/>
      <c r="P19" s="47"/>
      <c r="Q19" s="120" t="str">
        <f>IF(R19="-","",N19)</f>
        <v>MVL</v>
      </c>
      <c r="R19" s="45"/>
      <c r="S19" s="47"/>
      <c r="T19" s="120" t="str">
        <f>IF(U19="-","",Q19)</f>
        <v>MVL</v>
      </c>
      <c r="U19" s="45"/>
      <c r="V19" s="47"/>
      <c r="W19" s="44"/>
      <c r="X19" s="45"/>
      <c r="Y19" s="47"/>
      <c r="Z19" s="120"/>
      <c r="AA19" s="106"/>
      <c r="AB19" s="47"/>
    </row>
    <row r="20" spans="1:28" ht="13.5" customHeight="1">
      <c r="A20" s="40">
        <v>15</v>
      </c>
      <c r="B20" s="41" t="s">
        <v>157</v>
      </c>
      <c r="C20" s="42" t="s">
        <v>102</v>
      </c>
      <c r="D20" s="43">
        <f>SUM(G20+J20+M20+P20+S20+V20+Y20+AB20)</f>
        <v>20</v>
      </c>
      <c r="E20" s="120" t="s">
        <v>102</v>
      </c>
      <c r="F20" s="106" t="s">
        <v>34</v>
      </c>
      <c r="G20" s="46">
        <f>IF(F20="-",0,VLOOKUP(F20,Puntajes!$B$5:$C$14,2,FALSE))</f>
        <v>20</v>
      </c>
      <c r="H20" s="120" t="str">
        <f>IF(I20="-","",E20)</f>
        <v>ICM</v>
      </c>
      <c r="I20" s="106" t="s">
        <v>89</v>
      </c>
      <c r="J20" s="46"/>
      <c r="K20" s="120" t="str">
        <f>IF(L20="-","",H20)</f>
        <v>ICM</v>
      </c>
      <c r="L20" s="45"/>
      <c r="M20" s="47"/>
      <c r="N20" s="120" t="str">
        <f>IF(O20="-","",K20)</f>
        <v>ICM</v>
      </c>
      <c r="O20" s="45"/>
      <c r="P20" s="47"/>
      <c r="Q20" s="120" t="str">
        <f>IF(R20="-","",N20)</f>
        <v>ICM</v>
      </c>
      <c r="R20" s="45"/>
      <c r="S20" s="47"/>
      <c r="T20" s="120" t="str">
        <f>IF(U20="-","",Q20)</f>
        <v>ICM</v>
      </c>
      <c r="U20" s="45"/>
      <c r="V20" s="47"/>
      <c r="W20" s="44"/>
      <c r="X20" s="45"/>
      <c r="Y20" s="47"/>
      <c r="Z20" s="120"/>
      <c r="AA20" s="106"/>
      <c r="AB20" s="47"/>
    </row>
    <row r="21" spans="1:28" ht="13.5" customHeight="1">
      <c r="A21" s="40">
        <v>16</v>
      </c>
      <c r="B21" s="41" t="s">
        <v>158</v>
      </c>
      <c r="C21" s="42" t="s">
        <v>115</v>
      </c>
      <c r="D21" s="43">
        <f>SUM(G21+J21+M21+P21+S21+V21+Y21+AB21)</f>
        <v>16</v>
      </c>
      <c r="E21" s="44" t="s">
        <v>115</v>
      </c>
      <c r="F21" s="106" t="s">
        <v>46</v>
      </c>
      <c r="G21" s="46">
        <f>IF(F21="-",0,VLOOKUP(F21,Puntajes!$B$5:$C$14,2,FALSE))</f>
        <v>0</v>
      </c>
      <c r="H21" s="44" t="s">
        <v>115</v>
      </c>
      <c r="I21" s="106" t="s">
        <v>43</v>
      </c>
      <c r="J21" s="46">
        <v>16</v>
      </c>
      <c r="K21" s="120" t="str">
        <f>IF(L21="-","",H21)</f>
        <v>GTM</v>
      </c>
      <c r="L21" s="45"/>
      <c r="M21" s="47"/>
      <c r="N21" s="120" t="str">
        <f>IF(O21="-","",K21)</f>
        <v>GTM</v>
      </c>
      <c r="O21" s="45"/>
      <c r="P21" s="47"/>
      <c r="Q21" s="120" t="str">
        <f>IF(R21="-","",N21)</f>
        <v>GTM</v>
      </c>
      <c r="R21" s="45"/>
      <c r="S21" s="47"/>
      <c r="T21" s="120" t="str">
        <f>IF(U21="-","",Q21)</f>
        <v>GTM</v>
      </c>
      <c r="U21" s="45"/>
      <c r="V21" s="47"/>
      <c r="W21" s="44"/>
      <c r="X21" s="45"/>
      <c r="Y21" s="47"/>
      <c r="Z21" s="120"/>
      <c r="AA21" s="106"/>
      <c r="AB21" s="47"/>
    </row>
    <row r="22" spans="1:28" ht="13.5" customHeight="1">
      <c r="A22" s="40">
        <v>17</v>
      </c>
      <c r="B22" s="41" t="s">
        <v>132</v>
      </c>
      <c r="C22" s="42" t="s">
        <v>122</v>
      </c>
      <c r="D22" s="43">
        <f>SUM(G22+J22+M22+P22+S22+V22+Y22+AB22)</f>
        <v>13</v>
      </c>
      <c r="E22" s="44" t="s">
        <v>123</v>
      </c>
      <c r="F22" s="106" t="s">
        <v>46</v>
      </c>
      <c r="G22" s="46">
        <f>IF(F22="-",0,VLOOKUP(F22,Puntajes!$B$5:$C$14,2,FALSE))</f>
        <v>0</v>
      </c>
      <c r="H22" s="44" t="s">
        <v>123</v>
      </c>
      <c r="I22" s="106" t="s">
        <v>85</v>
      </c>
      <c r="J22" s="46">
        <v>13</v>
      </c>
      <c r="K22" s="120" t="str">
        <f>IF(L22="-","",H22)</f>
        <v>CAL</v>
      </c>
      <c r="L22" s="45"/>
      <c r="M22" s="47"/>
      <c r="N22" s="120" t="str">
        <f>IF(O22="-","",K22)</f>
        <v>CAL</v>
      </c>
      <c r="O22" s="110"/>
      <c r="P22" s="111"/>
      <c r="Q22" s="120" t="str">
        <f>IF(R22="-","",N22)</f>
        <v>CAL</v>
      </c>
      <c r="R22" s="45"/>
      <c r="S22" s="47"/>
      <c r="T22" s="120" t="str">
        <f>IF(U22="-","",Q22)</f>
        <v>CAL</v>
      </c>
      <c r="U22" s="45"/>
      <c r="V22" s="47"/>
      <c r="W22" s="44"/>
      <c r="X22" s="45"/>
      <c r="Y22" s="47"/>
      <c r="Z22" s="120"/>
      <c r="AA22" s="106"/>
      <c r="AB22" s="47"/>
    </row>
    <row r="23" spans="1:28" ht="13.5" customHeight="1">
      <c r="A23" s="40">
        <v>18</v>
      </c>
      <c r="B23" s="41" t="s">
        <v>50</v>
      </c>
      <c r="C23" s="42" t="s">
        <v>96</v>
      </c>
      <c r="D23" s="43">
        <f>SUM(G23+J23+M23+P23+S23+V23+Y23+AB23)</f>
        <v>10</v>
      </c>
      <c r="E23" s="44" t="s">
        <v>52</v>
      </c>
      <c r="F23" s="45" t="s">
        <v>46</v>
      </c>
      <c r="G23" s="46">
        <f>IF(F23="-",0,VLOOKUP(F23,Puntajes!$B$5:$C$14,2,FALSE))</f>
        <v>0</v>
      </c>
      <c r="H23" s="44" t="s">
        <v>52</v>
      </c>
      <c r="I23" s="45" t="s">
        <v>87</v>
      </c>
      <c r="J23" s="46">
        <v>10</v>
      </c>
      <c r="K23" s="120" t="str">
        <f>IF(L23="-","",H23)</f>
        <v>LHU</v>
      </c>
      <c r="L23" s="45"/>
      <c r="M23" s="47"/>
      <c r="N23" s="120" t="str">
        <f>IF(O23="-","",K23)</f>
        <v>LHU</v>
      </c>
      <c r="O23" s="45"/>
      <c r="P23" s="47"/>
      <c r="Q23" s="120" t="str">
        <f>IF(R23="-","",N23)</f>
        <v>LHU</v>
      </c>
      <c r="R23" s="45"/>
      <c r="S23" s="47"/>
      <c r="T23" s="120" t="str">
        <f>IF(U23="-","",Q23)</f>
        <v>LHU</v>
      </c>
      <c r="U23" s="110"/>
      <c r="V23" s="111"/>
      <c r="W23" s="117"/>
      <c r="X23" s="110"/>
      <c r="Y23" s="111"/>
      <c r="Z23" s="120"/>
      <c r="AA23" s="106"/>
      <c r="AB23" s="47"/>
    </row>
    <row r="24" spans="1:28" ht="13.5" customHeight="1">
      <c r="A24" s="40">
        <v>19</v>
      </c>
      <c r="B24" s="41"/>
      <c r="C24" s="42"/>
      <c r="D24" s="43">
        <f>SUM(G24+J24+M24+P24+S24+V24+Y24+AB24)</f>
        <v>0</v>
      </c>
      <c r="E24" s="44"/>
      <c r="F24" s="106" t="s">
        <v>46</v>
      </c>
      <c r="G24" s="46">
        <f>IF(F24="-",0,VLOOKUP(F24,Puntajes!$B$5:$C$14,2,FALSE))</f>
        <v>0</v>
      </c>
      <c r="H24" s="44"/>
      <c r="I24" s="106"/>
      <c r="J24" s="47"/>
      <c r="K24" s="44"/>
      <c r="L24" s="45"/>
      <c r="M24" s="47"/>
      <c r="N24" s="44"/>
      <c r="O24" s="45"/>
      <c r="P24" s="47"/>
      <c r="Q24" s="44"/>
      <c r="R24" s="45"/>
      <c r="S24" s="47"/>
      <c r="T24" s="44"/>
      <c r="U24" s="45"/>
      <c r="V24" s="47"/>
      <c r="W24" s="44"/>
      <c r="X24" s="45"/>
      <c r="Y24" s="47"/>
      <c r="Z24" s="120"/>
      <c r="AA24" s="106"/>
      <c r="AB24" s="47"/>
    </row>
    <row r="25" spans="1:28" ht="13.5" customHeight="1">
      <c r="A25" s="40">
        <v>20</v>
      </c>
      <c r="B25" s="41"/>
      <c r="C25" s="42"/>
      <c r="D25" s="43">
        <f>SUM(G25+J25+M25+P25+S25+V25+Y25+AB25)</f>
        <v>0</v>
      </c>
      <c r="E25" s="120"/>
      <c r="F25" s="106" t="s">
        <v>46</v>
      </c>
      <c r="G25" s="46">
        <f>IF(F25="-",0,VLOOKUP(F25,Puntajes!$B$5:$C$14,2,FALSE))</f>
        <v>0</v>
      </c>
      <c r="H25" s="44"/>
      <c r="I25" s="106"/>
      <c r="J25" s="47"/>
      <c r="K25" s="44"/>
      <c r="L25" s="45"/>
      <c r="M25" s="47"/>
      <c r="N25" s="44"/>
      <c r="O25" s="45"/>
      <c r="P25" s="47"/>
      <c r="Q25" s="44"/>
      <c r="R25" s="45"/>
      <c r="S25" s="47"/>
      <c r="T25" s="44"/>
      <c r="U25" s="45"/>
      <c r="V25" s="47"/>
      <c r="W25" s="44"/>
      <c r="X25" s="45"/>
      <c r="Y25" s="47"/>
      <c r="Z25" s="120"/>
      <c r="AA25" s="106"/>
      <c r="AB25" s="47"/>
    </row>
    <row r="26" spans="1:28" ht="13.5" customHeight="1">
      <c r="A26" s="40">
        <v>21</v>
      </c>
      <c r="B26" s="41"/>
      <c r="C26" s="42"/>
      <c r="D26" s="43">
        <f>SUM(G26+J26+M26+P26+S26+V26+Y26+AB26)</f>
        <v>0</v>
      </c>
      <c r="E26" s="44"/>
      <c r="F26" s="106" t="s">
        <v>46</v>
      </c>
      <c r="G26" s="46">
        <f>IF(F26="-",0,VLOOKUP(F26,Puntajes!$B$5:$C$14,2,FALSE))</f>
        <v>0</v>
      </c>
      <c r="H26" s="120"/>
      <c r="I26" s="106"/>
      <c r="J26" s="47"/>
      <c r="K26" s="120"/>
      <c r="L26" s="45"/>
      <c r="M26" s="47"/>
      <c r="N26" s="44"/>
      <c r="O26" s="45"/>
      <c r="P26" s="47"/>
      <c r="Q26" s="44"/>
      <c r="R26" s="45"/>
      <c r="S26" s="47"/>
      <c r="T26" s="44"/>
      <c r="U26" s="45"/>
      <c r="V26" s="47"/>
      <c r="W26" s="44"/>
      <c r="X26" s="45"/>
      <c r="Y26" s="47"/>
      <c r="Z26" s="120"/>
      <c r="AA26" s="106"/>
      <c r="AB26" s="47"/>
    </row>
    <row r="27" spans="1:28" ht="13.5" customHeight="1">
      <c r="A27" s="40">
        <v>22</v>
      </c>
      <c r="B27" s="41"/>
      <c r="C27" s="42"/>
      <c r="D27" s="43">
        <f>SUM(G27+J27+M27+P27+S27+V27+Y27+AB27)</f>
        <v>0</v>
      </c>
      <c r="E27" s="44"/>
      <c r="F27" s="106" t="s">
        <v>46</v>
      </c>
      <c r="G27" s="46">
        <f>IF(F27="-",0,VLOOKUP(F27,Puntajes!$B$5:$C$14,2,FALSE))</f>
        <v>0</v>
      </c>
      <c r="H27" s="120"/>
      <c r="I27" s="106"/>
      <c r="J27" s="47"/>
      <c r="K27" s="44"/>
      <c r="L27" s="45"/>
      <c r="M27" s="47"/>
      <c r="N27" s="44"/>
      <c r="O27" s="45"/>
      <c r="P27" s="47"/>
      <c r="Q27" s="44"/>
      <c r="R27" s="45"/>
      <c r="S27" s="47"/>
      <c r="T27" s="44"/>
      <c r="U27" s="45"/>
      <c r="V27" s="47"/>
      <c r="W27" s="44"/>
      <c r="X27" s="45"/>
      <c r="Y27" s="47"/>
      <c r="Z27" s="120"/>
      <c r="AA27" s="106"/>
      <c r="AB27" s="47"/>
    </row>
    <row r="28" spans="1:28" ht="13.5" customHeight="1">
      <c r="A28" s="40">
        <v>23</v>
      </c>
      <c r="B28" s="41"/>
      <c r="C28" s="42"/>
      <c r="D28" s="43">
        <f>SUM(G28+J28+M28+P28+S28+V28+Y28+AB28)</f>
        <v>0</v>
      </c>
      <c r="E28" s="120"/>
      <c r="F28" s="45" t="s">
        <v>46</v>
      </c>
      <c r="G28" s="46">
        <f>IF(F28="-",0,VLOOKUP(F28,Puntajes!$B$5:$C$14,2,FALSE))</f>
        <v>0</v>
      </c>
      <c r="H28" s="120"/>
      <c r="I28" s="45"/>
      <c r="J28" s="47"/>
      <c r="K28" s="120"/>
      <c r="L28" s="45"/>
      <c r="M28" s="47"/>
      <c r="N28" s="44"/>
      <c r="O28" s="45"/>
      <c r="P28" s="47"/>
      <c r="Q28" s="44"/>
      <c r="R28" s="45"/>
      <c r="S28" s="47"/>
      <c r="T28" s="44"/>
      <c r="U28" s="45"/>
      <c r="V28" s="47"/>
      <c r="W28" s="44"/>
      <c r="X28" s="45"/>
      <c r="Y28" s="47"/>
      <c r="Z28" s="120"/>
      <c r="AA28" s="106"/>
      <c r="AB28" s="47"/>
    </row>
    <row r="29" spans="1:28" ht="13.5" customHeight="1">
      <c r="A29" s="40">
        <v>24</v>
      </c>
      <c r="B29" s="41"/>
      <c r="C29" s="42"/>
      <c r="D29" s="43">
        <f>SUM(G29+J29+M29+P29+S29+V29+Y29+AB29)</f>
        <v>0</v>
      </c>
      <c r="E29" s="44"/>
      <c r="F29" s="106" t="s">
        <v>46</v>
      </c>
      <c r="G29" s="46">
        <f>IF(F29="-",0,VLOOKUP(F29,Puntajes!$B$5:$C$14,2,FALSE))</f>
        <v>0</v>
      </c>
      <c r="H29" s="44"/>
      <c r="I29" s="106"/>
      <c r="J29" s="47"/>
      <c r="K29" s="120"/>
      <c r="L29" s="45"/>
      <c r="M29" s="47"/>
      <c r="N29" s="44"/>
      <c r="O29" s="45"/>
      <c r="P29" s="47"/>
      <c r="Q29" s="44"/>
      <c r="R29" s="45"/>
      <c r="S29" s="47"/>
      <c r="T29" s="44"/>
      <c r="U29" s="45"/>
      <c r="V29" s="47"/>
      <c r="W29" s="44"/>
      <c r="X29" s="45"/>
      <c r="Y29" s="47"/>
      <c r="Z29" s="120"/>
      <c r="AA29" s="106"/>
      <c r="AB29" s="47"/>
    </row>
    <row r="30" spans="1:28" ht="13.5" customHeight="1">
      <c r="A30" s="40">
        <v>25</v>
      </c>
      <c r="B30" s="41"/>
      <c r="C30" s="42"/>
      <c r="D30" s="43">
        <f>SUM(G30+J30+M30+P30+S30+V30+Y30+AB30)</f>
        <v>0</v>
      </c>
      <c r="E30" s="120"/>
      <c r="F30" s="106" t="s">
        <v>46</v>
      </c>
      <c r="G30" s="46">
        <f>IF(F30="-",0,VLOOKUP(F30,Puntajes!$B$5:$C$14,2,FALSE))</f>
        <v>0</v>
      </c>
      <c r="H30" s="120"/>
      <c r="I30" s="106"/>
      <c r="J30" s="47"/>
      <c r="K30" s="120"/>
      <c r="L30" s="45"/>
      <c r="M30" s="47"/>
      <c r="N30" s="44"/>
      <c r="O30" s="45"/>
      <c r="P30" s="47"/>
      <c r="Q30" s="44"/>
      <c r="R30" s="45"/>
      <c r="S30" s="47"/>
      <c r="T30" s="44"/>
      <c r="U30" s="45"/>
      <c r="V30" s="47"/>
      <c r="W30" s="44"/>
      <c r="X30" s="45"/>
      <c r="Y30" s="47"/>
      <c r="Z30" s="120"/>
      <c r="AA30" s="106"/>
      <c r="AB30" s="47"/>
    </row>
    <row r="31" spans="1:28" ht="13.5" customHeight="1">
      <c r="A31" s="40">
        <v>26</v>
      </c>
      <c r="B31" s="41"/>
      <c r="C31" s="42"/>
      <c r="D31" s="43">
        <f>SUM(G31+J31+M31+P31+S31+V31+Y31+AB31)</f>
        <v>0</v>
      </c>
      <c r="E31" s="120"/>
      <c r="F31" s="106" t="s">
        <v>46</v>
      </c>
      <c r="G31" s="46">
        <f>IF(F31="-",0,VLOOKUP(F31,Puntajes!$B$5:$C$14,2,FALSE))</f>
        <v>0</v>
      </c>
      <c r="H31" s="120"/>
      <c r="I31" s="45"/>
      <c r="J31" s="47"/>
      <c r="K31" s="44"/>
      <c r="L31" s="45"/>
      <c r="M31" s="47"/>
      <c r="N31" s="44"/>
      <c r="O31" s="45"/>
      <c r="P31" s="47"/>
      <c r="Q31" s="44"/>
      <c r="R31" s="45"/>
      <c r="S31" s="47"/>
      <c r="T31" s="44"/>
      <c r="U31" s="45"/>
      <c r="V31" s="47"/>
      <c r="W31" s="44"/>
      <c r="X31" s="45"/>
      <c r="Y31" s="47"/>
      <c r="Z31" s="120"/>
      <c r="AA31" s="106"/>
      <c r="AB31" s="47"/>
    </row>
    <row r="32" spans="1:28" ht="13.5" customHeight="1">
      <c r="A32" s="40">
        <v>27</v>
      </c>
      <c r="B32" s="41"/>
      <c r="C32" s="42"/>
      <c r="D32" s="43">
        <f>SUM(G32+J32+M32+P32+S32+V32+Y32+AB32)</f>
        <v>0</v>
      </c>
      <c r="E32" s="44"/>
      <c r="F32" s="45" t="s">
        <v>46</v>
      </c>
      <c r="G32" s="46">
        <f>IF(F32="-",0,VLOOKUP(F32,Puntajes!$B$5:$C$14,2,FALSE))</f>
        <v>0</v>
      </c>
      <c r="H32" s="44"/>
      <c r="I32" s="45"/>
      <c r="J32" s="47"/>
      <c r="K32" s="44"/>
      <c r="L32" s="45"/>
      <c r="M32" s="47"/>
      <c r="N32" s="44"/>
      <c r="O32" s="45"/>
      <c r="P32" s="47"/>
      <c r="Q32" s="44"/>
      <c r="R32" s="45"/>
      <c r="S32" s="47"/>
      <c r="T32" s="44"/>
      <c r="U32" s="45"/>
      <c r="V32" s="47"/>
      <c r="W32" s="44"/>
      <c r="X32" s="45"/>
      <c r="Y32" s="47"/>
      <c r="Z32" s="120"/>
      <c r="AA32" s="106"/>
      <c r="AB32" s="47"/>
    </row>
    <row r="33" spans="1:28" ht="13.5" customHeight="1">
      <c r="A33" s="40">
        <v>28</v>
      </c>
      <c r="B33" s="41"/>
      <c r="C33" s="42"/>
      <c r="D33" s="43">
        <f>SUM(G33+J33+M33+P33+S33+V33+Y33+AB33)</f>
        <v>0</v>
      </c>
      <c r="E33" s="120"/>
      <c r="F33" s="106" t="s">
        <v>46</v>
      </c>
      <c r="G33" s="46">
        <f>IF(F33="-",0,VLOOKUP(F33,Puntajes!$B$5:$C$14,2,FALSE))</f>
        <v>0</v>
      </c>
      <c r="H33" s="120"/>
      <c r="I33" s="106"/>
      <c r="J33" s="47"/>
      <c r="K33" s="120"/>
      <c r="L33" s="45"/>
      <c r="M33" s="47"/>
      <c r="N33" s="44"/>
      <c r="O33" s="45"/>
      <c r="P33" s="47"/>
      <c r="Q33" s="44"/>
      <c r="R33" s="45"/>
      <c r="S33" s="47"/>
      <c r="T33" s="44"/>
      <c r="U33" s="45"/>
      <c r="V33" s="47"/>
      <c r="W33" s="44"/>
      <c r="X33" s="45"/>
      <c r="Y33" s="47"/>
      <c r="Z33" s="120"/>
      <c r="AA33" s="106"/>
      <c r="AB33" s="47"/>
    </row>
    <row r="34" spans="1:28" ht="13.5" customHeight="1">
      <c r="A34" s="40">
        <v>29</v>
      </c>
      <c r="B34" s="41"/>
      <c r="C34" s="42"/>
      <c r="D34" s="43">
        <f>SUM(G34+J34+M34+P34+S34+V34+Y34+AB34)</f>
        <v>0</v>
      </c>
      <c r="E34" s="120"/>
      <c r="F34" s="106" t="s">
        <v>46</v>
      </c>
      <c r="G34" s="46">
        <f>IF(F34="-",0,VLOOKUP(F34,Puntajes!$B$5:$C$14,2,FALSE))</f>
        <v>0</v>
      </c>
      <c r="H34" s="120"/>
      <c r="I34" s="106"/>
      <c r="J34" s="47"/>
      <c r="K34" s="120"/>
      <c r="L34" s="45"/>
      <c r="M34" s="47"/>
      <c r="N34" s="44"/>
      <c r="O34" s="45"/>
      <c r="P34" s="47"/>
      <c r="Q34" s="44"/>
      <c r="R34" s="45"/>
      <c r="S34" s="47"/>
      <c r="T34" s="44"/>
      <c r="U34" s="45"/>
      <c r="V34" s="47"/>
      <c r="W34" s="44"/>
      <c r="X34" s="45"/>
      <c r="Y34" s="47"/>
      <c r="Z34" s="120"/>
      <c r="AA34" s="106"/>
      <c r="AB34" s="47"/>
    </row>
    <row r="35" spans="1:28" ht="13.5" customHeight="1">
      <c r="A35" s="40">
        <v>30</v>
      </c>
      <c r="B35" s="41"/>
      <c r="C35" s="42"/>
      <c r="D35" s="130">
        <f>SUM(G35+J35+M35+P35+S35+V35+Y35+AB35)</f>
        <v>0</v>
      </c>
      <c r="E35" s="55"/>
      <c r="F35" s="131" t="s">
        <v>46</v>
      </c>
      <c r="G35" s="63">
        <f>IF(F35="-",0,VLOOKUP(F35,Puntajes!$B$5:$C$14,2,FALSE))</f>
        <v>0</v>
      </c>
      <c r="H35" s="142"/>
      <c r="I35" s="131"/>
      <c r="J35" s="57"/>
      <c r="K35" s="142"/>
      <c r="L35" s="56"/>
      <c r="M35" s="57"/>
      <c r="N35" s="55"/>
      <c r="O35" s="56"/>
      <c r="P35" s="57"/>
      <c r="Q35" s="55"/>
      <c r="R35" s="56"/>
      <c r="S35" s="57"/>
      <c r="T35" s="55"/>
      <c r="U35" s="56"/>
      <c r="V35" s="57"/>
      <c r="W35" s="44"/>
      <c r="X35" s="45"/>
      <c r="Y35" s="47"/>
      <c r="Z35" s="120"/>
      <c r="AA35" s="106"/>
      <c r="AB35" s="47"/>
    </row>
  </sheetData>
  <sheetProtection selectLockedCells="1" selectUnlockedCells="1"/>
  <mergeCells count="28">
    <mergeCell ref="A1:V1"/>
    <mergeCell ref="A2:C3"/>
    <mergeCell ref="D2:D5"/>
    <mergeCell ref="E2:G2"/>
    <mergeCell ref="H2:J2"/>
    <mergeCell ref="K2:M2"/>
    <mergeCell ref="N2:P2"/>
    <mergeCell ref="Q2:S2"/>
    <mergeCell ref="T2:V2"/>
    <mergeCell ref="W2:Y2"/>
    <mergeCell ref="Z2:AB2"/>
    <mergeCell ref="E3:G3"/>
    <mergeCell ref="H3:J3"/>
    <mergeCell ref="K3:M3"/>
    <mergeCell ref="N3:P3"/>
    <mergeCell ref="Q3:S3"/>
    <mergeCell ref="T3:V3"/>
    <mergeCell ref="W3:Y3"/>
    <mergeCell ref="Z3:AB3"/>
    <mergeCell ref="A4:C4"/>
    <mergeCell ref="E4:G4"/>
    <mergeCell ref="H4:J4"/>
    <mergeCell ref="K4:M4"/>
    <mergeCell ref="N4:P4"/>
    <mergeCell ref="Q4:S4"/>
    <mergeCell ref="T4:V4"/>
    <mergeCell ref="W4:Y4"/>
    <mergeCell ref="Z4:AB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23"/>
  <sheetViews>
    <sheetView zoomScale="85" zoomScaleNormal="85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2" width="4.7109375" style="15" customWidth="1"/>
    <col min="3" max="3" width="36.57421875" style="15" customWidth="1"/>
    <col min="4" max="4" width="8.28125" style="15" customWidth="1"/>
    <col min="5" max="10" width="6.28125" style="15" customWidth="1"/>
    <col min="11" max="11" width="6.28125" style="149" customWidth="1"/>
    <col min="12" max="16" width="6.28125" style="15" customWidth="1"/>
    <col min="17" max="20" width="0" style="15" hidden="1" customWidth="1"/>
    <col min="21" max="22" width="11.421875" style="15" customWidth="1"/>
    <col min="23" max="24" width="11.421875" style="150" customWidth="1"/>
    <col min="25" max="16384" width="11.421875" style="15" customWidth="1"/>
  </cols>
  <sheetData>
    <row r="1" spans="1:20" ht="12.75">
      <c r="A1" s="151" t="s">
        <v>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9"/>
      <c r="R1" s="20"/>
      <c r="S1" s="19"/>
      <c r="T1" s="20"/>
    </row>
    <row r="2" spans="1:20" ht="12.75" customHeight="1">
      <c r="A2" s="152" t="s">
        <v>159</v>
      </c>
      <c r="B2" s="152"/>
      <c r="C2" s="152"/>
      <c r="D2" s="153" t="s">
        <v>160</v>
      </c>
      <c r="E2" s="154" t="s">
        <v>11</v>
      </c>
      <c r="F2" s="154"/>
      <c r="G2" s="154" t="s">
        <v>161</v>
      </c>
      <c r="H2" s="154"/>
      <c r="I2" s="154" t="s">
        <v>13</v>
      </c>
      <c r="J2" s="154"/>
      <c r="K2" s="154" t="s">
        <v>14</v>
      </c>
      <c r="L2" s="154"/>
      <c r="M2" s="154" t="s">
        <v>15</v>
      </c>
      <c r="N2" s="154"/>
      <c r="O2" s="154" t="s">
        <v>16</v>
      </c>
      <c r="P2" s="154"/>
      <c r="Q2" s="154" t="s">
        <v>17</v>
      </c>
      <c r="R2" s="154"/>
      <c r="S2" s="154" t="s">
        <v>18</v>
      </c>
      <c r="T2" s="154"/>
    </row>
    <row r="3" spans="1:20" ht="12.75" customHeight="1">
      <c r="A3" s="152"/>
      <c r="B3" s="152"/>
      <c r="C3" s="152"/>
      <c r="D3" s="153"/>
      <c r="E3" s="155" t="s">
        <v>162</v>
      </c>
      <c r="F3" s="155"/>
      <c r="G3" s="156" t="s">
        <v>93</v>
      </c>
      <c r="H3" s="156"/>
      <c r="I3" s="157"/>
      <c r="J3" s="157"/>
      <c r="K3" s="157"/>
      <c r="L3" s="157"/>
      <c r="M3" s="157"/>
      <c r="N3" s="157"/>
      <c r="O3" s="157"/>
      <c r="P3" s="157"/>
      <c r="Q3" s="158" t="s">
        <v>59</v>
      </c>
      <c r="R3" s="158"/>
      <c r="S3" s="157"/>
      <c r="T3" s="157"/>
    </row>
    <row r="4" spans="1:20" ht="12.75">
      <c r="A4" s="159" t="s">
        <v>163</v>
      </c>
      <c r="B4" s="159"/>
      <c r="C4" s="159"/>
      <c r="D4" s="153"/>
      <c r="E4" s="160">
        <v>42155</v>
      </c>
      <c r="F4" s="160"/>
      <c r="G4" s="160">
        <v>42169</v>
      </c>
      <c r="H4" s="160"/>
      <c r="I4" s="160">
        <v>42239</v>
      </c>
      <c r="J4" s="160"/>
      <c r="K4" s="160">
        <v>42260</v>
      </c>
      <c r="L4" s="160"/>
      <c r="M4" s="160">
        <v>42288</v>
      </c>
      <c r="N4" s="160"/>
      <c r="O4" s="160">
        <v>42331</v>
      </c>
      <c r="P4" s="160"/>
      <c r="Q4" s="161">
        <v>41595</v>
      </c>
      <c r="R4" s="161"/>
      <c r="S4" s="160"/>
      <c r="T4" s="160"/>
    </row>
    <row r="5" spans="1:25" ht="12.75">
      <c r="A5" s="162" t="s">
        <v>22</v>
      </c>
      <c r="B5" s="163" t="s">
        <v>164</v>
      </c>
      <c r="C5" s="163" t="s">
        <v>23</v>
      </c>
      <c r="D5" s="153"/>
      <c r="E5" s="164" t="s">
        <v>22</v>
      </c>
      <c r="F5" s="165" t="s">
        <v>26</v>
      </c>
      <c r="G5" s="166" t="s">
        <v>22</v>
      </c>
      <c r="H5" s="167" t="s">
        <v>26</v>
      </c>
      <c r="I5" s="168" t="s">
        <v>22</v>
      </c>
      <c r="J5" s="167" t="s">
        <v>26</v>
      </c>
      <c r="K5" s="169" t="s">
        <v>22</v>
      </c>
      <c r="L5" s="167" t="s">
        <v>26</v>
      </c>
      <c r="M5" s="164" t="s">
        <v>22</v>
      </c>
      <c r="N5" s="165" t="s">
        <v>26</v>
      </c>
      <c r="O5" s="164" t="s">
        <v>22</v>
      </c>
      <c r="P5" s="165" t="s">
        <v>26</v>
      </c>
      <c r="Q5" s="164" t="s">
        <v>22</v>
      </c>
      <c r="R5" s="165" t="s">
        <v>26</v>
      </c>
      <c r="S5" s="164" t="s">
        <v>22</v>
      </c>
      <c r="T5" s="165" t="s">
        <v>26</v>
      </c>
      <c r="V5" s="170"/>
      <c r="W5" s="170"/>
      <c r="X5" s="170"/>
      <c r="Y5" s="170"/>
    </row>
    <row r="6" spans="1:25" s="39" customFormat="1" ht="12.75">
      <c r="A6" s="32">
        <v>1</v>
      </c>
      <c r="B6" s="171" t="s">
        <v>33</v>
      </c>
      <c r="C6" s="172" t="s">
        <v>165</v>
      </c>
      <c r="D6" s="35">
        <f>SUM(F6+H6+J6+L6+N6+P6+R6+T6)</f>
        <v>257</v>
      </c>
      <c r="E6" s="173">
        <v>1</v>
      </c>
      <c r="F6" s="174">
        <f>+'Dam Sub 11'!G7+'Dam Sub 11'!G8+'Cab Sub 12'!G11+'Cab Sub 12'!G14+'Cab Sub 15'!G15</f>
        <v>121</v>
      </c>
      <c r="G6" s="175">
        <v>1</v>
      </c>
      <c r="H6" s="176">
        <f>+'Cab Sub 10'!J20+'Cab Sub 10'!J26+'Cab Sub 10'!J28+'Cab Sub 12'!J10+'Cab Sub 12'!J12+'Dam Sub 11'!J7+'Dam Sub 11'!J8+'Dam Sub 11'!J9+'Dam Sub 11'!J11</f>
        <v>136</v>
      </c>
      <c r="I6" s="177"/>
      <c r="J6" s="178"/>
      <c r="K6" s="179"/>
      <c r="L6" s="137"/>
      <c r="M6" s="180"/>
      <c r="N6" s="38"/>
      <c r="O6" s="37"/>
      <c r="P6" s="38"/>
      <c r="Q6" s="181"/>
      <c r="R6" s="38"/>
      <c r="S6" s="37"/>
      <c r="T6" s="38"/>
      <c r="W6" s="182"/>
      <c r="X6" s="182"/>
      <c r="Y6" s="183"/>
    </row>
    <row r="7" spans="1:20" ht="12.75">
      <c r="A7" s="40">
        <v>2</v>
      </c>
      <c r="B7" s="121" t="s">
        <v>120</v>
      </c>
      <c r="C7" s="184" t="s">
        <v>166</v>
      </c>
      <c r="D7" s="43">
        <f>SUM(F7+H7+J7+L7+N7+P7+R7+T7)</f>
        <v>189</v>
      </c>
      <c r="E7" s="185">
        <v>2</v>
      </c>
      <c r="F7" s="186">
        <f>+'Cab Sub 12'!G13+'Cab Sub 15'!G7+'Cab Sub 15'!G15+'Cab Sub 15'!G16+'Cab Sub 15'!G17+'Cab Sub 15'!G15</f>
        <v>110</v>
      </c>
      <c r="G7" s="185">
        <v>4</v>
      </c>
      <c r="H7" s="47">
        <f>+'Cab Sub 12'!J9+'Cab Sub 15'!J7+'Cab Sub 15'!J13+'Cab Sub 15'!J16+'Cab Sub 15'!J17</f>
        <v>79</v>
      </c>
      <c r="I7" s="187"/>
      <c r="J7" s="186"/>
      <c r="K7" s="188"/>
      <c r="L7" s="47"/>
      <c r="M7" s="188"/>
      <c r="N7" s="47"/>
      <c r="O7" s="45"/>
      <c r="P7" s="47"/>
      <c r="Q7" s="189"/>
      <c r="R7" s="53"/>
      <c r="S7" s="45"/>
      <c r="T7" s="47"/>
    </row>
    <row r="8" spans="1:22" ht="12.75">
      <c r="A8" s="40">
        <v>3</v>
      </c>
      <c r="B8" s="121" t="s">
        <v>74</v>
      </c>
      <c r="C8" s="184" t="s">
        <v>167</v>
      </c>
      <c r="D8" s="43">
        <f>SUM(F8+H8+J8+L8+N8+P8+R8+T8)</f>
        <v>160</v>
      </c>
      <c r="E8" s="185">
        <v>3</v>
      </c>
      <c r="F8" s="186">
        <f>+'Cab Sub 10'!G8+'Cab Sub 10'!G12+'Cab Sub 10'!G16+'Cab Sub 10'!G17</f>
        <v>90</v>
      </c>
      <c r="G8" s="185">
        <v>7</v>
      </c>
      <c r="H8" s="47">
        <f>+'Cab Sub 10'!J8+'Cab Sub 10'!J9+'Cab Sub 10'!J14</f>
        <v>70</v>
      </c>
      <c r="I8" s="190"/>
      <c r="J8" s="186"/>
      <c r="K8" s="188"/>
      <c r="L8" s="47"/>
      <c r="M8" s="188"/>
      <c r="N8" s="47"/>
      <c r="O8" s="45"/>
      <c r="P8" s="47"/>
      <c r="Q8" s="187"/>
      <c r="R8" s="53"/>
      <c r="S8" s="45"/>
      <c r="T8" s="47"/>
      <c r="U8" s="191"/>
      <c r="V8" s="191"/>
    </row>
    <row r="9" spans="1:24" ht="12.75">
      <c r="A9" s="40">
        <v>4</v>
      </c>
      <c r="B9" s="121" t="s">
        <v>42</v>
      </c>
      <c r="C9" s="184" t="s">
        <v>168</v>
      </c>
      <c r="D9" s="43">
        <f>SUM(F9+H9+J9+L9+N9+P9+R9+T9)</f>
        <v>152</v>
      </c>
      <c r="E9" s="185">
        <v>6</v>
      </c>
      <c r="F9" s="186">
        <f>+'Dam Sub 11'!G10+'Cab Sub 10'!G19+'Cab Sub 12'!G7+'Cab Sub 15'!G13</f>
        <v>60</v>
      </c>
      <c r="G9" s="185">
        <v>3</v>
      </c>
      <c r="H9" s="47">
        <f>+'Cab Sub 10'!J15+'Cab Sub 12'!J7+'Cab Sub 15'!J8+'Dam Sub 11'!J10</f>
        <v>92</v>
      </c>
      <c r="I9" s="190"/>
      <c r="J9" s="186"/>
      <c r="K9" s="188"/>
      <c r="L9" s="47"/>
      <c r="M9" s="188"/>
      <c r="N9" s="47"/>
      <c r="O9" s="45"/>
      <c r="P9" s="47"/>
      <c r="Q9" s="189"/>
      <c r="R9" s="47"/>
      <c r="S9" s="45"/>
      <c r="T9" s="47"/>
      <c r="U9" s="191"/>
      <c r="V9" s="192"/>
      <c r="W9" s="193"/>
      <c r="X9" s="192"/>
    </row>
    <row r="10" spans="1:24" ht="12.75">
      <c r="A10" s="40">
        <v>5</v>
      </c>
      <c r="B10" s="121" t="s">
        <v>29</v>
      </c>
      <c r="C10" s="184" t="s">
        <v>169</v>
      </c>
      <c r="D10" s="43">
        <f>SUM(F10+H10+J10+L10+N10+P10+R10+T10)</f>
        <v>145</v>
      </c>
      <c r="E10" s="185">
        <v>4</v>
      </c>
      <c r="F10" s="186">
        <f>+'Dam Sub 11'!G6+'Cab Sub 10'!G6+'Cab Sub 15'!G9</f>
        <v>89</v>
      </c>
      <c r="G10" s="185">
        <v>8</v>
      </c>
      <c r="H10" s="76">
        <f>+'Cab Sub 10'!J11+'Cab Sub 10'!J13+'Cab Sub 10'!J22</f>
        <v>56</v>
      </c>
      <c r="I10" s="190"/>
      <c r="J10" s="186"/>
      <c r="K10" s="185"/>
      <c r="L10" s="76"/>
      <c r="M10" s="188"/>
      <c r="N10" s="47"/>
      <c r="O10" s="45"/>
      <c r="P10" s="47"/>
      <c r="Q10" s="187"/>
      <c r="R10" s="47"/>
      <c r="S10" s="45"/>
      <c r="T10" s="47"/>
      <c r="U10" s="191"/>
      <c r="V10" s="192"/>
      <c r="W10" s="193"/>
      <c r="X10" s="192"/>
    </row>
    <row r="11" spans="1:21" ht="12.75">
      <c r="A11" s="40">
        <v>6</v>
      </c>
      <c r="B11" s="121" t="s">
        <v>57</v>
      </c>
      <c r="C11" s="184" t="s">
        <v>170</v>
      </c>
      <c r="D11" s="43">
        <f>SUM(F11+H11+J11+L11+N11+P11+R11+T11)</f>
        <v>138</v>
      </c>
      <c r="E11" s="185">
        <v>7</v>
      </c>
      <c r="F11" s="186">
        <f>+'Cab Sub 10'!G7+'Cab Sub 15'!G12</f>
        <v>58</v>
      </c>
      <c r="G11" s="185">
        <v>6</v>
      </c>
      <c r="H11" s="47">
        <f>+'Cab Sub 10'!J6+'Cab Sub 10'!J18+'Cab Sub 12'!J22+'Dam Sub 11'!J15</f>
        <v>80</v>
      </c>
      <c r="I11" s="190"/>
      <c r="J11" s="186"/>
      <c r="K11" s="194"/>
      <c r="L11" s="47"/>
      <c r="M11" s="195"/>
      <c r="N11" s="53"/>
      <c r="O11" s="45"/>
      <c r="P11" s="47"/>
      <c r="Q11" s="189"/>
      <c r="R11" s="53"/>
      <c r="S11" s="50"/>
      <c r="T11" s="53"/>
      <c r="U11" s="191"/>
    </row>
    <row r="12" spans="1:22" ht="12.75">
      <c r="A12" s="40">
        <v>7</v>
      </c>
      <c r="B12" s="121" t="s">
        <v>94</v>
      </c>
      <c r="C12" s="184" t="s">
        <v>171</v>
      </c>
      <c r="D12" s="43">
        <f>SUM(F12+H12+J12+L12+N12+P12+R12+T12)</f>
        <v>105</v>
      </c>
      <c r="E12" s="185">
        <v>14</v>
      </c>
      <c r="F12" s="186">
        <f>+'Cab Sub 15'!G12</f>
        <v>20</v>
      </c>
      <c r="G12" s="185">
        <v>2</v>
      </c>
      <c r="H12" s="47">
        <f>+'Cab Sub 10'!J19+'Cab Sub 10'!J23+'Cab Sub 10'!J29+'Cab Sub 12'!J20+'Cab Sub 12'!J21+'Cab Sub 12'!J23+'Cab Sub 15'!J12</f>
        <v>85</v>
      </c>
      <c r="I12" s="190"/>
      <c r="J12" s="186"/>
      <c r="K12" s="196"/>
      <c r="L12" s="47"/>
      <c r="M12" s="188"/>
      <c r="N12" s="47"/>
      <c r="O12" s="45"/>
      <c r="P12" s="47"/>
      <c r="Q12" s="187"/>
      <c r="R12" s="53"/>
      <c r="S12" s="45"/>
      <c r="T12" s="47"/>
      <c r="U12" s="191"/>
      <c r="V12" s="191"/>
    </row>
    <row r="13" spans="1:22" ht="12.75">
      <c r="A13" s="40">
        <v>8</v>
      </c>
      <c r="B13" s="121" t="s">
        <v>115</v>
      </c>
      <c r="C13" s="184" t="s">
        <v>172</v>
      </c>
      <c r="D13" s="43">
        <f>SUM(F13+H13+J13+L13+N13+P13+R13+T13)</f>
        <v>117</v>
      </c>
      <c r="E13" s="185">
        <v>11</v>
      </c>
      <c r="F13" s="186">
        <f>+'Cab Sub 12'!G6</f>
        <v>38</v>
      </c>
      <c r="G13" s="185">
        <v>5</v>
      </c>
      <c r="H13" s="47">
        <f>+'Cab Sub 12'!J6+'Cab Sub 15'!J14+'Cab Sub 15'!J21</f>
        <v>79</v>
      </c>
      <c r="I13" s="190"/>
      <c r="J13" s="186"/>
      <c r="K13" s="188"/>
      <c r="L13" s="47"/>
      <c r="M13" s="185"/>
      <c r="N13" s="76"/>
      <c r="O13" s="45"/>
      <c r="P13" s="47"/>
      <c r="Q13" s="189"/>
      <c r="R13" s="53"/>
      <c r="S13" s="45"/>
      <c r="T13" s="47"/>
      <c r="U13" s="191"/>
      <c r="V13" s="191"/>
    </row>
    <row r="14" spans="1:21" ht="12.75">
      <c r="A14" s="40">
        <v>9</v>
      </c>
      <c r="B14" s="121" t="s">
        <v>123</v>
      </c>
      <c r="C14" s="197" t="s">
        <v>173</v>
      </c>
      <c r="D14" s="43">
        <f>SUM(F14+H14+J14+L14+N14+P14+R14+T14)</f>
        <v>116</v>
      </c>
      <c r="E14" s="185">
        <v>5</v>
      </c>
      <c r="F14" s="186">
        <f>+'Cab Sub 12'!G8+'Cab Sub 15'!G8+'Cab Sub 15'!G9+'Cab Sub 15'!G14</f>
        <v>65</v>
      </c>
      <c r="G14" s="185">
        <v>11</v>
      </c>
      <c r="H14" s="47">
        <f>+'Cab Sub 15'!J6+'Cab Sub 15'!J9</f>
        <v>51</v>
      </c>
      <c r="I14" s="190"/>
      <c r="J14" s="186"/>
      <c r="K14" s="188"/>
      <c r="L14" s="76"/>
      <c r="M14" s="188"/>
      <c r="N14" s="47"/>
      <c r="O14" s="45"/>
      <c r="P14" s="47"/>
      <c r="Q14" s="187"/>
      <c r="R14" s="76"/>
      <c r="S14" s="45"/>
      <c r="T14" s="47"/>
      <c r="U14" s="191"/>
    </row>
    <row r="15" spans="1:21" ht="12.75">
      <c r="A15" s="40">
        <v>10</v>
      </c>
      <c r="B15" s="121" t="s">
        <v>79</v>
      </c>
      <c r="C15" s="197" t="s">
        <v>174</v>
      </c>
      <c r="D15" s="43">
        <f>SUM(F15+H15+J15+L15+N15+P15+R15+T15)</f>
        <v>95</v>
      </c>
      <c r="E15" s="185">
        <v>9</v>
      </c>
      <c r="F15" s="186">
        <f>+'Cab Sub 12'!G11+'Cab Sub 15'!G9</f>
        <v>45</v>
      </c>
      <c r="G15" s="185">
        <v>13</v>
      </c>
      <c r="H15" s="47">
        <f>+'Cab Sub 10'!J10+'Cab Sub 12'!J8</f>
        <v>50</v>
      </c>
      <c r="I15" s="190"/>
      <c r="J15" s="186"/>
      <c r="K15" s="188"/>
      <c r="L15" s="47"/>
      <c r="M15" s="188"/>
      <c r="N15" s="47"/>
      <c r="O15" s="45"/>
      <c r="P15" s="47"/>
      <c r="Q15" s="189"/>
      <c r="R15" s="47"/>
      <c r="S15" s="45"/>
      <c r="T15" s="47"/>
      <c r="U15" s="191"/>
    </row>
    <row r="16" spans="1:20" ht="12.75">
      <c r="A16" s="40">
        <v>11</v>
      </c>
      <c r="B16" s="121" t="s">
        <v>102</v>
      </c>
      <c r="C16" s="197" t="s">
        <v>175</v>
      </c>
      <c r="D16" s="43">
        <f>SUM(F16+H16+J16+L16+N16+P16+R16+T16)</f>
        <v>91</v>
      </c>
      <c r="E16" s="185">
        <v>10</v>
      </c>
      <c r="F16" s="186">
        <f>+'Cab Sub 15'!G10</f>
        <v>38</v>
      </c>
      <c r="G16" s="185">
        <v>9</v>
      </c>
      <c r="H16" s="47">
        <f>+'Cab Sub 10'!J25+'Cab Sub 12'!J16+'Cab Sub 12'!J18</f>
        <v>53</v>
      </c>
      <c r="I16" s="190"/>
      <c r="J16" s="186"/>
      <c r="K16" s="188"/>
      <c r="L16" s="47"/>
      <c r="M16" s="188"/>
      <c r="N16" s="47"/>
      <c r="O16" s="45"/>
      <c r="P16" s="47"/>
      <c r="Q16" s="187"/>
      <c r="R16" s="47"/>
      <c r="S16" s="45"/>
      <c r="T16" s="47"/>
    </row>
    <row r="17" spans="1:21" ht="12.75">
      <c r="A17" s="40">
        <v>13</v>
      </c>
      <c r="B17" s="121" t="s">
        <v>71</v>
      </c>
      <c r="C17" s="197" t="s">
        <v>19</v>
      </c>
      <c r="D17" s="43">
        <f>SUM(F17+H17+J17+L17+N17+P17+R17+T17)</f>
        <v>82</v>
      </c>
      <c r="E17" s="185">
        <v>8</v>
      </c>
      <c r="F17" s="186">
        <f>+'Cab Sub 10'!G6+'Cab Sub 15'!G9</f>
        <v>51</v>
      </c>
      <c r="G17" s="185">
        <v>15</v>
      </c>
      <c r="H17" s="47">
        <f>+'Cab Sub 10'!J7</f>
        <v>31</v>
      </c>
      <c r="I17" s="190"/>
      <c r="J17" s="186"/>
      <c r="K17" s="194"/>
      <c r="L17" s="47"/>
      <c r="M17" s="188"/>
      <c r="N17" s="47"/>
      <c r="O17" s="45"/>
      <c r="P17" s="47"/>
      <c r="Q17" s="187"/>
      <c r="R17" s="47"/>
      <c r="S17" s="45"/>
      <c r="T17" s="47"/>
      <c r="U17" s="191"/>
    </row>
    <row r="18" spans="1:22" ht="12.75">
      <c r="A18" s="40">
        <v>14</v>
      </c>
      <c r="B18" s="121" t="s">
        <v>49</v>
      </c>
      <c r="C18" s="197" t="s">
        <v>176</v>
      </c>
      <c r="D18" s="43">
        <f>SUM(F18+H18+J18+L18+N18+P18+R18+T18)</f>
        <v>53</v>
      </c>
      <c r="E18" s="185">
        <v>16</v>
      </c>
      <c r="F18" s="186">
        <v>0</v>
      </c>
      <c r="G18" s="185">
        <v>10</v>
      </c>
      <c r="H18" s="47">
        <f>+'Cab Sub 10'!J30+'Dam Sub 11'!J12+'Dam Sub 11'!J14</f>
        <v>53</v>
      </c>
      <c r="I18" s="190"/>
      <c r="J18" s="186"/>
      <c r="K18" s="188"/>
      <c r="L18" s="76"/>
      <c r="M18" s="188"/>
      <c r="N18" s="47"/>
      <c r="O18" s="45"/>
      <c r="P18" s="47"/>
      <c r="Q18" s="189"/>
      <c r="R18" s="47"/>
      <c r="S18" s="45"/>
      <c r="T18" s="47"/>
      <c r="U18" s="191"/>
      <c r="V18" s="191"/>
    </row>
    <row r="19" spans="1:22" ht="12.75">
      <c r="A19" s="40">
        <v>15</v>
      </c>
      <c r="B19" s="121" t="s">
        <v>52</v>
      </c>
      <c r="C19" s="197" t="s">
        <v>177</v>
      </c>
      <c r="D19" s="43">
        <f>SUM(F19+H19+J19+L19+N19+P19+R19+T19)</f>
        <v>51</v>
      </c>
      <c r="E19" s="185">
        <v>17</v>
      </c>
      <c r="F19" s="186">
        <v>0</v>
      </c>
      <c r="G19" s="185">
        <v>12</v>
      </c>
      <c r="H19" s="47">
        <f>+'Cab Sub 10'!J21+'Cab Sub 15'!J23+'Dam Sub 11'!J13</f>
        <v>51</v>
      </c>
      <c r="I19" s="190"/>
      <c r="J19" s="186"/>
      <c r="K19" s="188"/>
      <c r="L19" s="47"/>
      <c r="M19" s="188"/>
      <c r="N19" s="47"/>
      <c r="O19" s="45"/>
      <c r="P19" s="47"/>
      <c r="Q19" s="187"/>
      <c r="R19" s="47"/>
      <c r="S19" s="45"/>
      <c r="T19" s="47"/>
      <c r="U19" s="191"/>
      <c r="V19" s="191"/>
    </row>
    <row r="20" spans="1:22" ht="12.75">
      <c r="A20" s="40">
        <v>16</v>
      </c>
      <c r="B20" s="121" t="s">
        <v>82</v>
      </c>
      <c r="C20" s="184" t="s">
        <v>178</v>
      </c>
      <c r="D20" s="43">
        <f>SUM(F20+H20+J20+L20+N20+P20+R20+T20)</f>
        <v>49</v>
      </c>
      <c r="E20" s="185">
        <v>15</v>
      </c>
      <c r="F20" s="186">
        <f>+'Cab Sub 15'!G13</f>
        <v>13</v>
      </c>
      <c r="G20" s="185">
        <v>14</v>
      </c>
      <c r="H20" s="47">
        <f>+'Cab Sub 10'!J12+'Cab Sub 12'!J13</f>
        <v>36</v>
      </c>
      <c r="I20" s="190"/>
      <c r="J20" s="186"/>
      <c r="K20" s="188"/>
      <c r="L20" s="47"/>
      <c r="M20" s="188"/>
      <c r="N20" s="47"/>
      <c r="O20" s="45"/>
      <c r="P20" s="47"/>
      <c r="Q20" s="189"/>
      <c r="R20" s="47"/>
      <c r="S20" s="45"/>
      <c r="T20" s="47"/>
      <c r="U20" s="191"/>
      <c r="V20" s="191"/>
    </row>
    <row r="21" spans="1:21" ht="12.75">
      <c r="A21" s="132">
        <v>17</v>
      </c>
      <c r="B21" s="198" t="s">
        <v>106</v>
      </c>
      <c r="C21" s="199" t="s">
        <v>179</v>
      </c>
      <c r="D21" s="43">
        <f>SUM(F21+H21+J21+L21+N21+P21+R21+T21)</f>
        <v>30</v>
      </c>
      <c r="E21" s="185">
        <v>12</v>
      </c>
      <c r="F21" s="186">
        <f>+'Cab Sub 10'!G20+'Cab Sub 15'!G11+'Cab Sub 10'!G27+'Cab Sub 15'!G19</f>
        <v>30</v>
      </c>
      <c r="G21" s="185">
        <v>17</v>
      </c>
      <c r="H21" s="139">
        <v>0</v>
      </c>
      <c r="I21" s="200"/>
      <c r="J21" s="201"/>
      <c r="K21" s="194"/>
      <c r="L21" s="202"/>
      <c r="M21" s="196"/>
      <c r="N21" s="202"/>
      <c r="O21" s="140"/>
      <c r="P21" s="139"/>
      <c r="Q21" s="45"/>
      <c r="R21" s="47"/>
      <c r="S21" s="45"/>
      <c r="T21" s="47"/>
      <c r="U21" s="191"/>
    </row>
    <row r="22" spans="1:21" ht="12.75">
      <c r="A22" s="40">
        <v>18</v>
      </c>
      <c r="B22" s="121" t="s">
        <v>154</v>
      </c>
      <c r="C22" s="197" t="s">
        <v>180</v>
      </c>
      <c r="D22" s="43">
        <f>SUM(F22+H22+J22+L22+N22+P22+R22+T22)</f>
        <v>20</v>
      </c>
      <c r="E22" s="185">
        <v>18</v>
      </c>
      <c r="F22" s="186">
        <v>0</v>
      </c>
      <c r="G22" s="185">
        <v>16</v>
      </c>
      <c r="H22" s="47">
        <f>+'Cab Sub 15'!J18</f>
        <v>20</v>
      </c>
      <c r="I22" s="190"/>
      <c r="J22" s="186"/>
      <c r="K22" s="194"/>
      <c r="L22" s="47"/>
      <c r="M22" s="188"/>
      <c r="N22" s="47"/>
      <c r="O22" s="45"/>
      <c r="P22" s="47"/>
      <c r="Q22" s="50"/>
      <c r="R22" s="47"/>
      <c r="S22" s="45"/>
      <c r="T22" s="47"/>
      <c r="U22" s="191"/>
    </row>
    <row r="23" spans="1:21" ht="12.75">
      <c r="A23" s="40">
        <v>19</v>
      </c>
      <c r="B23" s="121" t="s">
        <v>128</v>
      </c>
      <c r="C23" s="197" t="s">
        <v>181</v>
      </c>
      <c r="D23" s="43">
        <f>SUM(F23+H23+J23+L23+N23+P23+R23+T23)</f>
        <v>20</v>
      </c>
      <c r="E23" s="185">
        <v>13</v>
      </c>
      <c r="F23" s="186">
        <f>+'Cab Sub 12'!G10</f>
        <v>20</v>
      </c>
      <c r="G23" s="185">
        <v>18</v>
      </c>
      <c r="H23" s="47">
        <v>0</v>
      </c>
      <c r="I23" s="190"/>
      <c r="J23" s="186"/>
      <c r="K23" s="135"/>
      <c r="L23" s="47"/>
      <c r="M23" s="188"/>
      <c r="N23" s="47"/>
      <c r="O23" s="45"/>
      <c r="P23" s="47"/>
      <c r="Q23" s="45"/>
      <c r="R23" s="47"/>
      <c r="S23" s="45"/>
      <c r="T23" s="47"/>
      <c r="U23" s="191"/>
    </row>
    <row r="24" spans="1:21" ht="12.75">
      <c r="A24" s="40">
        <v>20</v>
      </c>
      <c r="B24" s="121"/>
      <c r="C24" s="197"/>
      <c r="D24" s="43">
        <f>SUM(F24+H24+J24+L24+N24+P24+R24+T24)</f>
        <v>0</v>
      </c>
      <c r="E24" s="185"/>
      <c r="F24" s="186"/>
      <c r="G24" s="185"/>
      <c r="H24" s="47"/>
      <c r="I24" s="185"/>
      <c r="J24" s="47"/>
      <c r="K24" s="185"/>
      <c r="L24" s="76"/>
      <c r="M24" s="188"/>
      <c r="N24" s="47"/>
      <c r="O24" s="45"/>
      <c r="P24" s="47"/>
      <c r="Q24" s="50"/>
      <c r="R24" s="47"/>
      <c r="S24" s="45"/>
      <c r="T24" s="47"/>
      <c r="U24" s="191"/>
    </row>
    <row r="25" spans="1:22" ht="12.75">
      <c r="A25" s="40">
        <v>21</v>
      </c>
      <c r="B25" s="121"/>
      <c r="C25" s="197"/>
      <c r="D25" s="43">
        <f>SUM(F25+H25+J25+L25+N25+P25+R25+T25)</f>
        <v>0</v>
      </c>
      <c r="E25" s="185"/>
      <c r="F25" s="186"/>
      <c r="G25" s="185"/>
      <c r="H25" s="47"/>
      <c r="I25" s="190"/>
      <c r="J25" s="186"/>
      <c r="K25" s="188"/>
      <c r="L25" s="47"/>
      <c r="M25" s="188"/>
      <c r="N25" s="47"/>
      <c r="O25" s="45"/>
      <c r="P25" s="47"/>
      <c r="Q25" s="45"/>
      <c r="R25" s="47"/>
      <c r="S25" s="45"/>
      <c r="T25" s="47"/>
      <c r="U25" s="191"/>
      <c r="V25" s="191"/>
    </row>
    <row r="26" spans="1:21" ht="12.75">
      <c r="A26" s="40">
        <v>22</v>
      </c>
      <c r="B26" s="121"/>
      <c r="C26" s="197"/>
      <c r="D26" s="43">
        <f>SUM(F26+H26+J26+L26+N26+P26+R26+T26)</f>
        <v>0</v>
      </c>
      <c r="E26" s="185"/>
      <c r="F26" s="186"/>
      <c r="G26" s="44"/>
      <c r="H26" s="47"/>
      <c r="I26" s="190"/>
      <c r="J26" s="186"/>
      <c r="K26" s="188"/>
      <c r="L26" s="47"/>
      <c r="M26" s="188"/>
      <c r="N26" s="47"/>
      <c r="O26" s="45"/>
      <c r="P26" s="47"/>
      <c r="Q26" s="50"/>
      <c r="R26" s="47"/>
      <c r="S26" s="75"/>
      <c r="T26" s="76"/>
      <c r="U26" s="191"/>
    </row>
    <row r="27" spans="1:21" ht="12.75">
      <c r="A27" s="40">
        <v>23</v>
      </c>
      <c r="B27" s="121"/>
      <c r="C27" s="197"/>
      <c r="D27" s="43">
        <f>SUM(F27+H27+J27+L27+N27+P27+R27+T27)</f>
        <v>0</v>
      </c>
      <c r="E27" s="190"/>
      <c r="F27" s="186"/>
      <c r="G27" s="185"/>
      <c r="H27" s="47"/>
      <c r="I27" s="190"/>
      <c r="J27" s="186"/>
      <c r="K27" s="188"/>
      <c r="L27" s="47"/>
      <c r="M27" s="188"/>
      <c r="N27" s="47"/>
      <c r="O27" s="45"/>
      <c r="P27" s="47"/>
      <c r="Q27" s="45"/>
      <c r="R27" s="47"/>
      <c r="S27" s="45"/>
      <c r="T27" s="47"/>
      <c r="U27" s="191"/>
    </row>
    <row r="28" spans="1:21" ht="12.75">
      <c r="A28" s="40">
        <v>24</v>
      </c>
      <c r="B28" s="121"/>
      <c r="C28" s="197"/>
      <c r="D28" s="43">
        <f>SUM(F28+H28+J28+L28+N28+P28+R28+T28)</f>
        <v>0</v>
      </c>
      <c r="E28" s="185"/>
      <c r="F28" s="186"/>
      <c r="G28" s="185"/>
      <c r="H28" s="47"/>
      <c r="I28" s="44"/>
      <c r="J28" s="47"/>
      <c r="K28" s="196"/>
      <c r="L28" s="47"/>
      <c r="M28" s="188"/>
      <c r="N28" s="47"/>
      <c r="O28" s="45"/>
      <c r="P28" s="47"/>
      <c r="Q28" s="45"/>
      <c r="R28" s="47"/>
      <c r="S28" s="45"/>
      <c r="T28" s="47"/>
      <c r="U28" s="191"/>
    </row>
    <row r="29" spans="1:21" ht="12.75">
      <c r="A29" s="59">
        <v>25</v>
      </c>
      <c r="B29" s="203"/>
      <c r="C29" s="204"/>
      <c r="D29" s="130">
        <f>SUM(F29+H29+J29+L29+N29+P29+R29+T29)</f>
        <v>0</v>
      </c>
      <c r="E29" s="205"/>
      <c r="F29" s="206"/>
      <c r="G29" s="205"/>
      <c r="H29" s="57"/>
      <c r="I29" s="207"/>
      <c r="J29" s="206"/>
      <c r="K29" s="208"/>
      <c r="L29" s="57"/>
      <c r="M29" s="208"/>
      <c r="N29" s="57"/>
      <c r="O29" s="56"/>
      <c r="P29" s="57"/>
      <c r="Q29" s="45"/>
      <c r="R29" s="47"/>
      <c r="S29" s="45"/>
      <c r="T29" s="47"/>
      <c r="U29" s="191"/>
    </row>
    <row r="30" spans="1:21" ht="12.75">
      <c r="A30" s="132">
        <v>26</v>
      </c>
      <c r="B30" s="198"/>
      <c r="C30" s="199"/>
      <c r="D30" s="209">
        <f>SUM(F30+H30+J30+L30+N30+P30+R30+T30)</f>
        <v>0</v>
      </c>
      <c r="E30" s="196"/>
      <c r="F30" s="139"/>
      <c r="G30" s="135"/>
      <c r="H30" s="139"/>
      <c r="I30" s="200"/>
      <c r="J30" s="201"/>
      <c r="K30" s="135"/>
      <c r="L30" s="139"/>
      <c r="M30" s="194"/>
      <c r="N30" s="139"/>
      <c r="O30" s="140"/>
      <c r="P30" s="139"/>
      <c r="Q30" s="45"/>
      <c r="R30" s="47"/>
      <c r="S30" s="45"/>
      <c r="T30" s="47"/>
      <c r="U30" s="191"/>
    </row>
    <row r="31" spans="1:21" ht="12.75">
      <c r="A31" s="40">
        <v>27</v>
      </c>
      <c r="B31" s="210"/>
      <c r="C31" s="197"/>
      <c r="D31" s="43">
        <f>SUM(F31+H31+J31+L31+N31+P31+R31+T31)</f>
        <v>0</v>
      </c>
      <c r="E31" s="185"/>
      <c r="F31" s="47"/>
      <c r="G31" s="185"/>
      <c r="H31" s="47"/>
      <c r="I31" s="44"/>
      <c r="J31" s="47"/>
      <c r="K31" s="188"/>
      <c r="L31" s="127"/>
      <c r="M31" s="195"/>
      <c r="N31" s="53"/>
      <c r="O31" s="50"/>
      <c r="P31" s="53"/>
      <c r="Q31" s="50"/>
      <c r="R31" s="53"/>
      <c r="S31" s="50"/>
      <c r="T31" s="53"/>
      <c r="U31" s="191"/>
    </row>
    <row r="32" spans="1:20" ht="12.75">
      <c r="A32" s="40">
        <v>28</v>
      </c>
      <c r="B32" s="210"/>
      <c r="C32" s="197"/>
      <c r="D32" s="43">
        <f>SUM(F32+H32+J32+L32+N32+P32+R32+T32)</f>
        <v>0</v>
      </c>
      <c r="E32" s="44"/>
      <c r="F32" s="47"/>
      <c r="G32" s="44"/>
      <c r="H32" s="47"/>
      <c r="I32" s="211"/>
      <c r="J32" s="212"/>
      <c r="K32" s="44"/>
      <c r="L32" s="47"/>
      <c r="M32" s="195"/>
      <c r="N32" s="53"/>
      <c r="O32" s="50"/>
      <c r="P32" s="53"/>
      <c r="Q32" s="50"/>
      <c r="R32" s="53"/>
      <c r="S32" s="50"/>
      <c r="T32" s="53"/>
    </row>
    <row r="33" spans="1:22" ht="12.75">
      <c r="A33" s="40">
        <v>29</v>
      </c>
      <c r="B33" s="121"/>
      <c r="C33" s="184"/>
      <c r="D33" s="43">
        <f>SUM(F33+H33+J33+L33+N33+P33+R33+T33)</f>
        <v>0</v>
      </c>
      <c r="E33" s="44"/>
      <c r="F33" s="47"/>
      <c r="G33" s="44"/>
      <c r="H33" s="47"/>
      <c r="I33" s="44"/>
      <c r="J33" s="47"/>
      <c r="K33" s="194"/>
      <c r="L33" s="47"/>
      <c r="M33" s="188"/>
      <c r="N33" s="47"/>
      <c r="O33" s="45"/>
      <c r="P33" s="47"/>
      <c r="Q33" s="45"/>
      <c r="R33" s="47"/>
      <c r="S33" s="45"/>
      <c r="T33" s="47"/>
      <c r="U33" s="191"/>
      <c r="V33" s="191"/>
    </row>
    <row r="34" spans="1:21" ht="12.75">
      <c r="A34" s="40">
        <v>30</v>
      </c>
      <c r="B34" s="121"/>
      <c r="C34" s="184"/>
      <c r="D34" s="43">
        <f>SUM(F34+H34+J34+L34+N34+P34+R34+T34)</f>
        <v>0</v>
      </c>
      <c r="E34" s="120"/>
      <c r="F34" s="186"/>
      <c r="G34" s="44"/>
      <c r="H34" s="47"/>
      <c r="I34" s="44"/>
      <c r="J34" s="47"/>
      <c r="K34" s="194"/>
      <c r="L34" s="76"/>
      <c r="M34" s="188"/>
      <c r="N34" s="47"/>
      <c r="O34" s="45"/>
      <c r="P34" s="47"/>
      <c r="Q34" s="45"/>
      <c r="R34" s="47"/>
      <c r="S34" s="45"/>
      <c r="T34" s="47"/>
      <c r="U34" s="191"/>
    </row>
    <row r="35" spans="1:21" ht="12.75">
      <c r="A35" s="40">
        <v>31</v>
      </c>
      <c r="B35" s="121"/>
      <c r="C35" s="184"/>
      <c r="D35" s="43">
        <f>SUM(F35+H35+J35+L35+N35+P35+R35+T35)</f>
        <v>0</v>
      </c>
      <c r="E35" s="185"/>
      <c r="F35" s="47"/>
      <c r="G35" s="44"/>
      <c r="H35" s="47"/>
      <c r="I35" s="120"/>
      <c r="J35" s="186"/>
      <c r="K35" s="44"/>
      <c r="L35" s="47"/>
      <c r="M35" s="188"/>
      <c r="N35" s="47"/>
      <c r="O35" s="45"/>
      <c r="P35" s="47"/>
      <c r="Q35" s="45"/>
      <c r="R35" s="47"/>
      <c r="S35" s="45"/>
      <c r="T35" s="47"/>
      <c r="U35" s="191"/>
    </row>
    <row r="36" spans="1:21" ht="12.75">
      <c r="A36" s="40">
        <v>32</v>
      </c>
      <c r="B36" s="121"/>
      <c r="C36" s="184"/>
      <c r="D36" s="43">
        <f>SUM(F36+H36+J36+L36+N36+P36+R36+T36)</f>
        <v>0</v>
      </c>
      <c r="E36" s="44"/>
      <c r="F36" s="47"/>
      <c r="G36" s="44"/>
      <c r="H36" s="47"/>
      <c r="I36" s="185"/>
      <c r="J36" s="47"/>
      <c r="K36" s="44"/>
      <c r="L36" s="47"/>
      <c r="M36" s="188"/>
      <c r="N36" s="47"/>
      <c r="O36" s="45"/>
      <c r="P36" s="47"/>
      <c r="Q36" s="45"/>
      <c r="R36" s="47"/>
      <c r="S36" s="45"/>
      <c r="T36" s="47"/>
      <c r="U36" s="191"/>
    </row>
    <row r="37" spans="1:20" ht="12.75">
      <c r="A37" s="40">
        <v>33</v>
      </c>
      <c r="B37" s="121"/>
      <c r="C37" s="184"/>
      <c r="D37" s="43">
        <f>SUM(F37+H37+J37+L37+N37+P37+R37+T37)</f>
        <v>0</v>
      </c>
      <c r="E37" s="44"/>
      <c r="F37" s="47"/>
      <c r="G37" s="44"/>
      <c r="H37" s="47"/>
      <c r="I37" s="44"/>
      <c r="J37" s="47"/>
      <c r="K37" s="188"/>
      <c r="L37" s="76"/>
      <c r="M37" s="188"/>
      <c r="N37" s="47"/>
      <c r="O37" s="45"/>
      <c r="P37" s="47"/>
      <c r="Q37" s="45"/>
      <c r="R37" s="47"/>
      <c r="S37" s="45"/>
      <c r="T37" s="47"/>
    </row>
    <row r="38" spans="1:24" ht="12.75">
      <c r="A38" s="40">
        <v>34</v>
      </c>
      <c r="B38" s="121"/>
      <c r="C38" s="184"/>
      <c r="D38" s="43">
        <f>SUM(F38+H38+J38+L38+N38+P38+R38+T38)</f>
        <v>0</v>
      </c>
      <c r="E38" s="44"/>
      <c r="F38" s="47"/>
      <c r="G38" s="44"/>
      <c r="H38" s="47"/>
      <c r="I38" s="44"/>
      <c r="J38" s="47"/>
      <c r="K38" s="185"/>
      <c r="L38" s="76"/>
      <c r="M38" s="188"/>
      <c r="N38" s="47"/>
      <c r="O38" s="45"/>
      <c r="P38" s="47"/>
      <c r="Q38" s="45"/>
      <c r="R38" s="47"/>
      <c r="S38" s="45"/>
      <c r="T38" s="47"/>
      <c r="U38" s="191"/>
      <c r="V38" s="192"/>
      <c r="W38" s="193"/>
      <c r="X38" s="192"/>
    </row>
    <row r="39" spans="1:22" ht="12.75">
      <c r="A39" s="40">
        <v>35</v>
      </c>
      <c r="B39" s="121"/>
      <c r="C39" s="184"/>
      <c r="D39" s="43">
        <f>SUM(F39+H39+J39+L39+N39+P39+R39+T39)</f>
        <v>0</v>
      </c>
      <c r="E39" s="44"/>
      <c r="F39" s="186"/>
      <c r="G39" s="44"/>
      <c r="H39" s="47"/>
      <c r="I39" s="44"/>
      <c r="J39" s="47"/>
      <c r="K39" s="188"/>
      <c r="L39" s="76"/>
      <c r="M39" s="188"/>
      <c r="N39" s="47"/>
      <c r="O39" s="45"/>
      <c r="P39" s="47"/>
      <c r="Q39" s="45"/>
      <c r="R39" s="47"/>
      <c r="S39" s="45"/>
      <c r="T39" s="47"/>
      <c r="U39" s="191"/>
      <c r="V39" s="191"/>
    </row>
    <row r="40" spans="1:22" ht="12.75">
      <c r="A40" s="59">
        <v>36</v>
      </c>
      <c r="B40" s="203"/>
      <c r="C40" s="204"/>
      <c r="D40" s="130">
        <f>SUM(F40+H40+J40+L40+N40+P40+R40+T40)</f>
        <v>0</v>
      </c>
      <c r="E40" s="205"/>
      <c r="F40" s="57"/>
      <c r="G40" s="205"/>
      <c r="H40" s="57"/>
      <c r="I40" s="55"/>
      <c r="J40" s="57"/>
      <c r="K40" s="55"/>
      <c r="L40" s="57"/>
      <c r="M40" s="208"/>
      <c r="N40" s="57"/>
      <c r="O40" s="56"/>
      <c r="P40" s="57"/>
      <c r="Q40" s="56"/>
      <c r="R40" s="57"/>
      <c r="S40" s="56"/>
      <c r="T40" s="57"/>
      <c r="U40" s="191"/>
      <c r="V40" s="191"/>
    </row>
    <row r="41" ht="12.75">
      <c r="V41" s="191"/>
    </row>
    <row r="42" spans="21:22" ht="12.75">
      <c r="U42" s="191"/>
      <c r="V42" s="191"/>
    </row>
    <row r="43" ht="12.75">
      <c r="U43" s="191"/>
    </row>
    <row r="45" spans="21:22" ht="12.75">
      <c r="U45" s="191"/>
      <c r="V45" s="191"/>
    </row>
    <row r="47" ht="12.75">
      <c r="U47" s="191"/>
    </row>
    <row r="48" ht="12.75">
      <c r="U48" s="191"/>
    </row>
    <row r="49" ht="12.75">
      <c r="U49" s="191"/>
    </row>
    <row r="50" ht="12.75">
      <c r="U50" s="191"/>
    </row>
    <row r="51" ht="12.75">
      <c r="U51" s="191"/>
    </row>
    <row r="53" ht="12.75">
      <c r="U53" s="191"/>
    </row>
    <row r="54" ht="12.75">
      <c r="U54" s="191"/>
    </row>
    <row r="55" spans="21:24" ht="12.75">
      <c r="U55" s="191"/>
      <c r="V55" s="192"/>
      <c r="W55" s="193"/>
      <c r="X55" s="192"/>
    </row>
    <row r="56" spans="21:22" ht="12.75">
      <c r="U56" s="191"/>
      <c r="V56" s="191"/>
    </row>
    <row r="57" ht="12.75">
      <c r="U57" s="191"/>
    </row>
    <row r="58" ht="12.75">
      <c r="U58" s="191"/>
    </row>
    <row r="59" ht="12.75">
      <c r="U59" s="191"/>
    </row>
    <row r="60" ht="12.75">
      <c r="U60" s="191"/>
    </row>
    <row r="61" ht="12.75">
      <c r="U61" s="191"/>
    </row>
    <row r="62" ht="12.75">
      <c r="U62" s="191"/>
    </row>
    <row r="63" ht="12.75">
      <c r="U63" s="191"/>
    </row>
    <row r="64" ht="12.75">
      <c r="U64" s="191"/>
    </row>
    <row r="65" ht="12.75">
      <c r="U65" s="191"/>
    </row>
    <row r="66" ht="12.75">
      <c r="U66" s="191"/>
    </row>
    <row r="67" ht="12.75">
      <c r="U67" s="191"/>
    </row>
    <row r="68" ht="12.75">
      <c r="U68" s="191"/>
    </row>
    <row r="69" ht="12.75">
      <c r="U69" s="191"/>
    </row>
    <row r="70" ht="12.75">
      <c r="U70" s="191"/>
    </row>
    <row r="71" ht="12.75">
      <c r="U71" s="191"/>
    </row>
    <row r="72" ht="12.75">
      <c r="U72" s="191"/>
    </row>
    <row r="73" ht="12.75">
      <c r="U73" s="191"/>
    </row>
    <row r="74" ht="12.75">
      <c r="U74" s="191"/>
    </row>
    <row r="75" ht="12.75">
      <c r="U75" s="191"/>
    </row>
    <row r="76" ht="12.75">
      <c r="U76" s="191"/>
    </row>
    <row r="77" ht="12.75">
      <c r="U77" s="191"/>
    </row>
    <row r="78" ht="12.75">
      <c r="U78" s="191"/>
    </row>
    <row r="79" ht="12.75">
      <c r="U79" s="191"/>
    </row>
    <row r="80" ht="12.75">
      <c r="U80" s="191"/>
    </row>
    <row r="81" ht="12.75">
      <c r="U81" s="191"/>
    </row>
    <row r="82" ht="12.75">
      <c r="U82" s="191"/>
    </row>
    <row r="83" ht="12.75">
      <c r="U83" s="191"/>
    </row>
    <row r="84" ht="12.75">
      <c r="U84" s="191"/>
    </row>
    <row r="85" ht="12.75">
      <c r="U85" s="191"/>
    </row>
    <row r="86" ht="12.75">
      <c r="U86" s="191"/>
    </row>
    <row r="87" ht="12.75">
      <c r="U87" s="191"/>
    </row>
    <row r="88" ht="12.75">
      <c r="U88" s="191"/>
    </row>
    <row r="89" ht="12.75">
      <c r="U89" s="191"/>
    </row>
    <row r="90" ht="12.75">
      <c r="U90" s="191"/>
    </row>
    <row r="91" ht="12.75">
      <c r="U91" s="191"/>
    </row>
    <row r="92" ht="12.75">
      <c r="U92" s="191"/>
    </row>
    <row r="93" ht="12.75">
      <c r="U93" s="191"/>
    </row>
    <row r="94" ht="12.75">
      <c r="U94" s="191"/>
    </row>
    <row r="95" ht="12.75">
      <c r="U95" s="191"/>
    </row>
    <row r="96" ht="12.75">
      <c r="U96" s="191"/>
    </row>
    <row r="97" ht="12.75">
      <c r="U97" s="191"/>
    </row>
    <row r="98" ht="12.75">
      <c r="U98" s="191"/>
    </row>
    <row r="99" ht="12.75">
      <c r="U99" s="191"/>
    </row>
    <row r="100" ht="12.75">
      <c r="U100" s="191"/>
    </row>
    <row r="101" ht="12.75">
      <c r="U101" s="191"/>
    </row>
    <row r="102" ht="12.75">
      <c r="U102" s="191"/>
    </row>
    <row r="103" ht="12.75">
      <c r="U103" s="191"/>
    </row>
    <row r="104" ht="12.75">
      <c r="U104" s="191"/>
    </row>
    <row r="105" ht="12.75">
      <c r="U105" s="191"/>
    </row>
    <row r="106" ht="12.75">
      <c r="U106" s="191"/>
    </row>
    <row r="107" ht="12.75">
      <c r="U107" s="191"/>
    </row>
    <row r="108" ht="12.75">
      <c r="U108" s="191"/>
    </row>
    <row r="109" ht="12.75">
      <c r="U109" s="191"/>
    </row>
    <row r="110" ht="12.75">
      <c r="U110" s="191"/>
    </row>
    <row r="111" ht="12.75">
      <c r="U111" s="191"/>
    </row>
    <row r="112" ht="12.75">
      <c r="U112" s="191"/>
    </row>
    <row r="113" ht="12.75">
      <c r="U113" s="191"/>
    </row>
    <row r="114" ht="12.75">
      <c r="U114" s="191"/>
    </row>
    <row r="115" ht="12.75">
      <c r="U115" s="191"/>
    </row>
    <row r="116" ht="12.75">
      <c r="U116" s="191"/>
    </row>
    <row r="117" ht="12.75">
      <c r="U117" s="191"/>
    </row>
    <row r="119" spans="22:24" ht="12.75">
      <c r="V119" s="170"/>
      <c r="W119" s="170"/>
      <c r="X119" s="170"/>
    </row>
    <row r="120" spans="22:24" ht="12.75">
      <c r="V120" s="170"/>
      <c r="W120" s="170"/>
      <c r="X120" s="170"/>
    </row>
    <row r="121" spans="22:24" ht="12.75">
      <c r="V121" s="170"/>
      <c r="W121" s="170"/>
      <c r="X121" s="170"/>
    </row>
    <row r="122" spans="22:24" ht="12.75">
      <c r="V122" s="170"/>
      <c r="W122" s="170"/>
      <c r="X122" s="170"/>
    </row>
    <row r="123" spans="22:24" ht="12.75">
      <c r="V123" s="170"/>
      <c r="W123" s="170"/>
      <c r="X123" s="170"/>
    </row>
  </sheetData>
  <sheetProtection selectLockedCells="1" selectUnlockedCells="1"/>
  <mergeCells count="28">
    <mergeCell ref="A1:P1"/>
    <mergeCell ref="A2:C3"/>
    <mergeCell ref="D2:D5"/>
    <mergeCell ref="E2:F2"/>
    <mergeCell ref="G2:H2"/>
    <mergeCell ref="I2:J2"/>
    <mergeCell ref="K2:L2"/>
    <mergeCell ref="M2:N2"/>
    <mergeCell ref="O2:P2"/>
    <mergeCell ref="Q2:R2"/>
    <mergeCell ref="S2:T2"/>
    <mergeCell ref="E3:F3"/>
    <mergeCell ref="G3:H3"/>
    <mergeCell ref="I3:J3"/>
    <mergeCell ref="K3:L3"/>
    <mergeCell ref="M3:N3"/>
    <mergeCell ref="O3:P3"/>
    <mergeCell ref="Q3:R3"/>
    <mergeCell ref="S3:T3"/>
    <mergeCell ref="A4:C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7"/>
  <sheetViews>
    <sheetView workbookViewId="0" topLeftCell="A1">
      <selection activeCell="G30" sqref="G30"/>
    </sheetView>
  </sheetViews>
  <sheetFormatPr defaultColWidth="11.421875" defaultRowHeight="12.75"/>
  <cols>
    <col min="1" max="1" width="4.8515625" style="0" customWidth="1"/>
    <col min="2" max="3" width="22.8515625" style="0" customWidth="1"/>
  </cols>
  <sheetData>
    <row r="2" spans="2:3" ht="12.75">
      <c r="B2" s="213" t="s">
        <v>182</v>
      </c>
      <c r="C2" s="213"/>
    </row>
    <row r="3" spans="2:3" ht="12.75">
      <c r="B3" s="214"/>
      <c r="C3" s="215"/>
    </row>
    <row r="4" spans="2:3" ht="12.75">
      <c r="B4" s="216" t="s">
        <v>183</v>
      </c>
      <c r="C4" s="217" t="s">
        <v>184</v>
      </c>
    </row>
    <row r="5" spans="2:3" ht="12.75">
      <c r="B5" s="218">
        <v>1</v>
      </c>
      <c r="C5" s="219">
        <v>38</v>
      </c>
    </row>
    <row r="6" spans="2:3" ht="12.75">
      <c r="B6" s="218">
        <v>2</v>
      </c>
      <c r="C6" s="219">
        <v>31</v>
      </c>
    </row>
    <row r="7" spans="2:3" ht="12.75">
      <c r="B7" s="218">
        <v>3</v>
      </c>
      <c r="C7" s="219">
        <v>25</v>
      </c>
    </row>
    <row r="8" spans="2:3" ht="12.75">
      <c r="B8" s="220" t="s">
        <v>34</v>
      </c>
      <c r="C8" s="219">
        <v>20</v>
      </c>
    </row>
    <row r="9" spans="2:3" ht="12.75">
      <c r="B9" s="220" t="s">
        <v>43</v>
      </c>
      <c r="C9" s="219">
        <v>16</v>
      </c>
    </row>
    <row r="10" spans="2:3" ht="12.75">
      <c r="B10" s="220" t="s">
        <v>85</v>
      </c>
      <c r="C10" s="219">
        <v>13</v>
      </c>
    </row>
    <row r="11" spans="2:3" ht="12.75">
      <c r="B11" s="220" t="s">
        <v>87</v>
      </c>
      <c r="C11" s="219">
        <v>10</v>
      </c>
    </row>
    <row r="12" spans="2:3" ht="12.75">
      <c r="B12" s="220" t="s">
        <v>108</v>
      </c>
      <c r="C12" s="219">
        <v>8</v>
      </c>
    </row>
    <row r="13" spans="2:3" ht="12.75">
      <c r="B13" s="220" t="s">
        <v>185</v>
      </c>
      <c r="C13" s="219">
        <v>6</v>
      </c>
    </row>
    <row r="14" spans="2:3" ht="12.75">
      <c r="B14" s="220" t="s">
        <v>186</v>
      </c>
      <c r="C14" s="219">
        <v>4</v>
      </c>
    </row>
    <row r="15" spans="2:3" ht="12.75">
      <c r="B15" s="220" t="s">
        <v>187</v>
      </c>
      <c r="C15" s="219">
        <v>3</v>
      </c>
    </row>
    <row r="16" spans="2:3" ht="12.75">
      <c r="B16" s="220" t="s">
        <v>187</v>
      </c>
      <c r="C16" s="219">
        <v>2</v>
      </c>
    </row>
    <row r="17" spans="2:3" ht="12.75">
      <c r="B17" s="220" t="s">
        <v>187</v>
      </c>
      <c r="C17" s="219">
        <v>1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2015-06-18T19:55:12Z</cp:lastPrinted>
  <dcterms:created xsi:type="dcterms:W3CDTF">2015-06-18T20:02:36Z</dcterms:created>
  <dcterms:modified xsi:type="dcterms:W3CDTF">2015-06-18T20:00:12Z</dcterms:modified>
  <cp:category/>
  <cp:version/>
  <cp:contentType/>
  <cp:contentStatus/>
</cp:coreProperties>
</file>